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\Desktop\Synology\home\realizacja 2025\Tychy OZE\www\"/>
    </mc:Choice>
  </mc:AlternateContent>
  <xr:revisionPtr revIDLastSave="0" documentId="13_ncr:1_{07CB3AAB-C686-43BB-94A9-EB80FC327287}" xr6:coauthVersionLast="47" xr6:coauthVersionMax="47" xr10:uidLastSave="{00000000-0000-0000-0000-000000000000}"/>
  <bookViews>
    <workbookView xWindow="-108" yWindow="-108" windowWidth="23256" windowHeight="12576" activeTab="1" xr2:uid="{84CFB16E-AB9E-4378-A474-8884CF5624A7}"/>
  </bookViews>
  <sheets>
    <sheet name="Dane do wypełnienia" sheetId="1" r:id="rId1"/>
    <sheet name="OZC do wydruku" sheetId="2" r:id="rId2"/>
    <sheet name="Słowniki" sheetId="4" r:id="rId3"/>
  </sheets>
  <definedNames>
    <definedName name="_ftn1" localSheetId="1">'OZC do wydruku'!#REF!</definedName>
    <definedName name="_ftnref1" localSheetId="1">'OZC do wydruku'!$B$83</definedName>
    <definedName name="_xlnm.Print_Area" localSheetId="1">'OZC do wydruku'!$A:$D</definedName>
    <definedName name="_xlnm.Print_Titles" localSheetId="1">'OZC do wydruku'!$1:$2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B28" i="2"/>
  <c r="B29" i="2"/>
  <c r="B30" i="2"/>
  <c r="B31" i="2"/>
  <c r="B32" i="2"/>
  <c r="B33" i="2"/>
  <c r="B34" i="2"/>
  <c r="B35" i="2"/>
  <c r="B36" i="2"/>
  <c r="C21" i="1"/>
  <c r="D58" i="2" s="1"/>
  <c r="B21" i="1"/>
  <c r="C58" i="2" s="1"/>
  <c r="D54" i="2"/>
  <c r="C54" i="2"/>
  <c r="C19" i="1"/>
  <c r="D57" i="2" s="1"/>
  <c r="B19" i="1"/>
  <c r="C57" i="2" s="1"/>
  <c r="D53" i="2"/>
  <c r="C53" i="2"/>
  <c r="D52" i="2"/>
  <c r="C52" i="2"/>
  <c r="C17" i="1"/>
  <c r="D56" i="2" s="1"/>
  <c r="B17" i="1"/>
  <c r="C56" i="2" s="1"/>
  <c r="A16" i="1"/>
  <c r="A18" i="1"/>
  <c r="C26" i="1"/>
  <c r="D47" i="2" s="1"/>
  <c r="B26" i="1"/>
  <c r="C47" i="2" s="1"/>
  <c r="D40" i="2"/>
  <c r="C40" i="2"/>
  <c r="C28" i="1"/>
  <c r="D46" i="2" s="1"/>
  <c r="B28" i="1"/>
  <c r="C46" i="2" s="1"/>
  <c r="D39" i="2"/>
  <c r="C39" i="2"/>
  <c r="A124" i="4"/>
  <c r="D41" i="2"/>
  <c r="C41" i="2"/>
  <c r="C30" i="1"/>
  <c r="D48" i="2" s="1"/>
  <c r="B30" i="1"/>
  <c r="C48" i="2" s="1"/>
  <c r="A132" i="4"/>
  <c r="D38" i="2"/>
  <c r="C38" i="2"/>
  <c r="C24" i="1"/>
  <c r="D45" i="2" s="1"/>
  <c r="B24" i="1"/>
  <c r="C45" i="2" s="1"/>
  <c r="D60" i="2"/>
  <c r="D61" i="2"/>
  <c r="C61" i="2"/>
  <c r="C60" i="2"/>
  <c r="B48" i="4"/>
  <c r="C65" i="2" l="1"/>
  <c r="C66" i="2" s="1"/>
  <c r="C62" i="2"/>
  <c r="C63" i="2" s="1"/>
  <c r="D62" i="2"/>
  <c r="D63" i="2" s="1"/>
  <c r="D22" i="2"/>
  <c r="D23" i="2" s="1"/>
  <c r="D72" i="2" s="1"/>
  <c r="C22" i="2"/>
  <c r="C23" i="2" s="1"/>
  <c r="C72" i="2" s="1"/>
  <c r="D20" i="2"/>
  <c r="D21" i="2" s="1"/>
  <c r="D71" i="2" s="1"/>
  <c r="C20" i="2"/>
  <c r="C21" i="2" s="1"/>
  <c r="C71" i="2" s="1"/>
  <c r="D50" i="2"/>
  <c r="D49" i="2"/>
  <c r="D43" i="2"/>
  <c r="D42" i="2"/>
  <c r="C19" i="2"/>
  <c r="D19" i="2" s="1"/>
  <c r="C18" i="2"/>
  <c r="D18" i="2" s="1"/>
  <c r="C14" i="2"/>
  <c r="D14" i="2" s="1"/>
  <c r="C15" i="2"/>
  <c r="D15" i="2" s="1"/>
  <c r="C13" i="2"/>
  <c r="C12" i="2"/>
  <c r="D12" i="2" s="1"/>
  <c r="C11" i="2"/>
  <c r="D11" i="2" s="1"/>
  <c r="C10" i="2"/>
  <c r="D10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26" i="2"/>
  <c r="D26" i="2" s="1"/>
  <c r="C27" i="2"/>
  <c r="D27" i="2" s="1"/>
  <c r="C28" i="2"/>
  <c r="D28" i="2" s="1"/>
  <c r="C29" i="2"/>
  <c r="D29" i="2" s="1"/>
  <c r="C25" i="2"/>
  <c r="D25" i="2" s="1"/>
  <c r="B26" i="2"/>
  <c r="B25" i="2"/>
  <c r="D13" i="2" l="1"/>
  <c r="D16" i="2" s="1"/>
  <c r="C74" i="2"/>
  <c r="D65" i="2"/>
  <c r="D66" i="2" s="1"/>
  <c r="C67" i="2"/>
  <c r="C75" i="2"/>
  <c r="D64" i="2"/>
  <c r="D74" i="2"/>
  <c r="C64" i="2"/>
  <c r="C16" i="2"/>
  <c r="D67" i="2" l="1"/>
  <c r="D75" i="2"/>
  <c r="D69" i="2" s="1"/>
  <c r="C69" i="2"/>
  <c r="C76" i="2"/>
  <c r="C70" i="2" l="1"/>
  <c r="D76" i="2"/>
</calcChain>
</file>

<file path=xl/sharedStrings.xml><?xml version="1.0" encoding="utf-8"?>
<sst xmlns="http://schemas.openxmlformats.org/spreadsheetml/2006/main" count="487" uniqueCount="286">
  <si>
    <t>Dane ogólne</t>
  </si>
  <si>
    <t>Konstrukcja/technologia budynku</t>
  </si>
  <si>
    <t>I</t>
  </si>
  <si>
    <t>Liczba kondygnacji</t>
  </si>
  <si>
    <t>Powierzchnia użytkowa służąca celom mieszkalnym</t>
  </si>
  <si>
    <t>Liczba lokali mieszkalnych</t>
  </si>
  <si>
    <t>Liczba osób użytkujących budynek</t>
  </si>
  <si>
    <t>Sposób przygotowania ciepłej wody użytkowej</t>
  </si>
  <si>
    <t>Rodzaj systemu grzewczego budynku</t>
  </si>
  <si>
    <t>II</t>
  </si>
  <si>
    <t>Powierzchnia użytkowa służąca celom działalności gospodarczej</t>
  </si>
  <si>
    <t>DANE DOTYCZĄCE BUDYNKU</t>
  </si>
  <si>
    <t>Liczba kondygnacji (nadziemne)</t>
  </si>
  <si>
    <r>
      <t>Kubatura części ogrzewanej [m</t>
    </r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>]</t>
    </r>
  </si>
  <si>
    <r>
      <t>Powierzchnia użytkowa budynku [m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]</t>
    </r>
  </si>
  <si>
    <t>Uwagi</t>
  </si>
  <si>
    <t xml:space="preserve">UWAGA: </t>
  </si>
  <si>
    <t>Należy wypełnić pola oznaczone kolorem żółtym</t>
  </si>
  <si>
    <t>Proszę wybrać rodzaj przegrody i uzupełnić wskaźnik U dla przegrody w stanie przed</t>
  </si>
  <si>
    <r>
      <t>Proszę uzupełnić kubaturę budynku (całkowitą) w m</t>
    </r>
    <r>
      <rPr>
        <vertAlign val="superscript"/>
        <sz val="11"/>
        <color theme="1"/>
        <rFont val="Arial"/>
        <family val="2"/>
        <charset val="238"/>
      </rPr>
      <t>3</t>
    </r>
  </si>
  <si>
    <r>
      <t>Proszę uzupełnić powierzchnię użytkową budynku, która jest przeznaczona na potrzeby prowadzenia działalności gospodarczej (magazyny, biura,  (ogrzewaną) w m</t>
    </r>
    <r>
      <rPr>
        <vertAlign val="superscript"/>
        <sz val="11"/>
        <color theme="1"/>
        <rFont val="Arial"/>
        <family val="2"/>
        <charset val="238"/>
      </rPr>
      <t>2</t>
    </r>
  </si>
  <si>
    <r>
      <t>Proszę uzupełnić powierzchnię użytkową budynku, która jest przeznaczona na potrzeby mieszkalne (ogrzewaną) w m</t>
    </r>
    <r>
      <rPr>
        <vertAlign val="superscript"/>
        <sz val="11"/>
        <color theme="1"/>
        <rFont val="Arial"/>
        <family val="2"/>
        <charset val="238"/>
      </rPr>
      <t>2</t>
    </r>
  </si>
  <si>
    <r>
      <t>Proszę uzupełnić powierzchnię użytkową budynku (ogrzewaną) w m</t>
    </r>
    <r>
      <rPr>
        <vertAlign val="superscript"/>
        <sz val="11"/>
        <color theme="1"/>
        <rFont val="Arial"/>
        <family val="2"/>
        <charset val="238"/>
      </rPr>
      <t>2</t>
    </r>
  </si>
  <si>
    <t>Proszę wybrać z listy</t>
  </si>
  <si>
    <t>Rodzaje przegród</t>
  </si>
  <si>
    <t>Dach</t>
  </si>
  <si>
    <t>Stropodach</t>
  </si>
  <si>
    <t>Strop pod nieogrzewanym poddaszemi lub nad przejazdami</t>
  </si>
  <si>
    <t>Strop nad przejazdem</t>
  </si>
  <si>
    <t>Ściana zewnętrzna</t>
  </si>
  <si>
    <t>Ściana wewnętrzna</t>
  </si>
  <si>
    <t>Ściana przyległe do szczelin dylatacyjnych</t>
  </si>
  <si>
    <t>Ściana nieogrzewana kondygnacji podziemnych</t>
  </si>
  <si>
    <t>Podłoga na gruncie</t>
  </si>
  <si>
    <t>Strop nad pomieszczeniami nieogrzewanymi i zamkniętymi przestrzeniami podpodłogowymi</t>
  </si>
  <si>
    <t>Strop nad ogrzewanymi pomieszczeniami podziemnymi</t>
  </si>
  <si>
    <t>Strop międzykondygnacyjny</t>
  </si>
  <si>
    <t>Okna, drzwi balkonowe i powierzchnie przezroczyste nieotwieralne w pomieszczeniach ogrzewanych</t>
  </si>
  <si>
    <t>Okna połaciowe w pomieszczeniach ogrzewanych</t>
  </si>
  <si>
    <t>Drzwi zewnętrzne</t>
  </si>
  <si>
    <t>Okna, drzwi balkonowe i powierzchnie przezroczyste nieotwieralne w pomieszczeniach ogrzewanych (t &lt; 16 st.C)</t>
  </si>
  <si>
    <t>Okna połaciowe w pomieszczeniach ogrzewanych (t &lt; 16 st.C)</t>
  </si>
  <si>
    <t>Drzwi zewnętrzne w przegrodach zewnętrznych pomieszczeń nieogrzewanych</t>
  </si>
  <si>
    <t>Okna zewnętrzne w przegrodach zewnętrznych pomieszczeń nieogrzewanych</t>
  </si>
  <si>
    <t>Charakterystyka przegród (należy wymienić min. ściany, dach/strop itd., podłogę, okna i drzwi)</t>
  </si>
  <si>
    <t>Nazwa przegrody wg słownika</t>
  </si>
  <si>
    <r>
      <t xml:space="preserve">Współczynnik przenikania ciepła U [W/(m2 · K)]
</t>
    </r>
    <r>
      <rPr>
        <b/>
        <i/>
        <sz val="8"/>
        <color theme="1"/>
        <rFont val="Arial"/>
        <family val="2"/>
        <charset val="238"/>
      </rPr>
      <t>(zalecane do 2 lub 3 miejsc po przecinku)</t>
    </r>
  </si>
  <si>
    <t>Należy wybrać z listy</t>
  </si>
  <si>
    <t>III</t>
  </si>
  <si>
    <t>Sprawności składowe systemu grzewczego i współczynniki uwzględniające przerwy w ogrzewaniu</t>
  </si>
  <si>
    <t>Sprawność wytwarzania [-]</t>
  </si>
  <si>
    <t>Sprawność przesyłu [-]</t>
  </si>
  <si>
    <t>Sprawność regulacji i wykorzystania [-]</t>
  </si>
  <si>
    <t>Sprawność akumulacji [-]</t>
  </si>
  <si>
    <t>Uwzględnienie przerw na ogrzewanie w okresie tygodnia [-]</t>
  </si>
  <si>
    <t>Uwzględnienie przerw na ogrzewanie w ciągu doby [-]</t>
  </si>
  <si>
    <t>Sprawności składowe systemu przygotowania ciepłej wody użytkowej</t>
  </si>
  <si>
    <t>IV</t>
  </si>
  <si>
    <t>V</t>
  </si>
  <si>
    <t>Sposób przygotowania ciepłej wody użytkowej (wykorzystywane paliwo)</t>
  </si>
  <si>
    <t>Rodzaj systemu grzewczego budynku (wykorzystywane paliwo)</t>
  </si>
  <si>
    <t>-</t>
  </si>
  <si>
    <t>DANE DOTYCZĄCE ŹRÓDŁA CIEPŁA I CWU</t>
  </si>
  <si>
    <t>Stan przed</t>
  </si>
  <si>
    <t>Stan po</t>
  </si>
  <si>
    <t>Wskaźniki ustalone w oparciu o rozporządzenie Ministra Rozwoju i Technologii z dnia 28 marca 2023 r. zmieniające rozporządzenie w sprawie metodologii wyznaczania charakterystyki energetycznej budynku lub części budynku oraz świadectw charakterystyki energetycznej</t>
  </si>
  <si>
    <t>Jeśli określona na podstawie Rozporządzenia sprawność jest nieprawidłowa konieczna jest poprawa wartości i dołączenie źródła</t>
  </si>
  <si>
    <t>Składowe systemu przygotowania ciepłej wody użytkowej</t>
  </si>
  <si>
    <t>System wytwarzania [-]</t>
  </si>
  <si>
    <t>System przesyłu [-]</t>
  </si>
  <si>
    <t>System regulacji i wykorzystania [-]</t>
  </si>
  <si>
    <t>System akumulacji [-]</t>
  </si>
  <si>
    <t>Systema kumulacji [-]</t>
  </si>
  <si>
    <t>VI</t>
  </si>
  <si>
    <t>VII</t>
  </si>
  <si>
    <t>Charakterystyka energetyczna budynku</t>
  </si>
  <si>
    <t>Obliczeniowa moc cieplna systemu grzewczego [kW]</t>
  </si>
  <si>
    <t>Obliczeniowa moc cieplna potrzebna do przygotowania cwu [kW]</t>
  </si>
  <si>
    <t>EK – wskaźnik rocznego zapotrzebowania na energię końcową [kWh/(m2 ∙rok)] do ogrzewania</t>
  </si>
  <si>
    <t>EU – wskaźnik rocznego zapotrzebowania na energię użytkową [kWh/(m2 ∙rok)] do ogrzewania</t>
  </si>
  <si>
    <t>EP – wskaźnik rocznego zapotrzebowania na energię pierwotną [kWh/(m2 ∙rok)] do ogrzewania</t>
  </si>
  <si>
    <t>Emisja CO2 [t CO2/rok]</t>
  </si>
  <si>
    <t>VIII</t>
  </si>
  <si>
    <t>EK – wskaźnik rocznego zapotrzebowania na energię końcową [kWh/(m2 ∙rok)] do przygotowania ciepłej wody</t>
  </si>
  <si>
    <t>EP – wskaźnik rocznego zapotrzebowania na energię pierwotną [kWh/(m2 ∙rok)] do przygotowania ciepłej wody</t>
  </si>
  <si>
    <t>EU – wskaźnik rocznego zapotrzebowania na energię użytkową [kWh/(m2 ∙rok)] do przygotowania ciepłej wody</t>
  </si>
  <si>
    <r>
      <t>Kubatura części ogrzewanej [m</t>
    </r>
    <r>
      <rPr>
        <vertAlign val="superscript"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>]</t>
    </r>
  </si>
  <si>
    <r>
      <t>Powierzchnia użytkowa budynku [m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]</t>
    </r>
  </si>
  <si>
    <t>Wskaźnik udziału powierzchni</t>
  </si>
  <si>
    <t>(poz. 5) / (poz. 4) [%]</t>
  </si>
  <si>
    <r>
      <t>Współczynniki przenikania ciepła przez przegrody budowlane [W/(m</t>
    </r>
    <r>
      <rPr>
        <b/>
        <vertAlign val="superscript"/>
        <sz val="10"/>
        <color rgb="FF000000"/>
        <rFont val="Arial"/>
        <family val="2"/>
        <charset val="238"/>
      </rPr>
      <t xml:space="preserve">2 </t>
    </r>
    <r>
      <rPr>
        <b/>
        <sz val="10"/>
        <color rgb="FF000000"/>
        <rFont val="Arial"/>
        <family val="2"/>
        <charset val="238"/>
      </rPr>
      <t>K)]</t>
    </r>
  </si>
  <si>
    <t>nr wniosku:</t>
  </si>
  <si>
    <t>„Postaw na OZE – rozwój energetyki 
rozproszonej opartej o odnawialne źródła 
energii na terenie Gmin Partnerskich Tychy i Wyry”</t>
  </si>
  <si>
    <t>bez przerw</t>
  </si>
  <si>
    <t>Tradycyjna murowana</t>
  </si>
  <si>
    <t>Technologia gliniano-wapienna (np. cob, adobe)</t>
  </si>
  <si>
    <t>Budownictwo kontenerowe</t>
  </si>
  <si>
    <t>Wielka płyta</t>
  </si>
  <si>
    <t>Drewniana (szkieletowa, z bali)</t>
  </si>
  <si>
    <t>Prefabrykowana (modułowa, panelowa)</t>
  </si>
  <si>
    <t>Kanadyjska (szkieletowa lekka)</t>
  </si>
  <si>
    <t>Stalowa konstrukcja szkieletowa</t>
  </si>
  <si>
    <t>Beton komórkowy</t>
  </si>
  <si>
    <t>Keramzytobetonowa</t>
  </si>
  <si>
    <t>Technologia CLT (drewno klejone krzyżowo)</t>
  </si>
  <si>
    <t>Domy z bloczków silikatowych</t>
  </si>
  <si>
    <t>Technologia strawbale (ze słomy)</t>
  </si>
  <si>
    <t>Konstrukcja żelbetowa</t>
  </si>
  <si>
    <t>Domy kopułowe (monolityczne, geodezyjne)</t>
  </si>
  <si>
    <t>Inna</t>
  </si>
  <si>
    <t>Dane dotyczące zużycia energii</t>
  </si>
  <si>
    <t>Proszę uzupełnić zużycie energii użytkowej w kWh/rok/m2 (powierzchni ogrzewanej użytkowej), źródłem może być:
- charakterystyka energetyczna
- świadectwo charkterystyki energetycznej
- dokumenty przedstawiajace zapotrzebowanie na ciepło
- inny dokument równoważny sporzadzony przez osobę uprawnioną</t>
  </si>
  <si>
    <t>Proszę uzupełnić zużycie energii użytkowej w kWh/rok/m2 (powierzchni ogrzewanej użytkowej), źródłem może być:
- charakterystyka energetyczna
- świadectwo charkterystyki energetycznej
- dokumenty przedstawiajace zapotrzebowanie na ciepło
- inny dokument równoważny sporzadzony przez osobę uprawnioną
Uwaga: Jeśli nie jest planowana termomodernizacja w trakcie montażu pompy (energia przed = energii po)</t>
  </si>
  <si>
    <t>Wskaźnik rocznego zapotrzebowania na energię użytkową EU [kWh/ (m2 / rok) ] 
OGRZEWANIE I WENTYLACJA</t>
  </si>
  <si>
    <t>Wskaźnik rocznego zapotrzebowania na energię użytkową EU [kWh/ (m2 / rok) ] 
CIEPŁA WODA UŻYTKOWA</t>
  </si>
  <si>
    <t>Moc źródła w stanie przed i zalecana moc pompy ciepła do celów ogrzewania</t>
  </si>
  <si>
    <t>Moc źródła w stanie przed i zalecana moc pompy ciepła do celów ogrzewania ciepłej wody</t>
  </si>
  <si>
    <t>Rodzaj źródła ciepła</t>
  </si>
  <si>
    <t>Wskaźniki emisji</t>
  </si>
  <si>
    <t>Jednostki</t>
  </si>
  <si>
    <t>węgiel kamienny</t>
  </si>
  <si>
    <t>kg/GJ</t>
  </si>
  <si>
    <t>węgiel brunatny</t>
  </si>
  <si>
    <t>olej opałowy</t>
  </si>
  <si>
    <t>gaz ziemny</t>
  </si>
  <si>
    <t>drewno opałowe i odpady pochodzenia drzewnego</t>
  </si>
  <si>
    <t>energia elektryczna</t>
  </si>
  <si>
    <t>t/MWh</t>
  </si>
  <si>
    <t>kocioł na biomasę</t>
  </si>
  <si>
    <t>Redukcja emisji CO2 [t CO2/rok]</t>
  </si>
  <si>
    <t>Emisja CO2 [kg/GJ] - ogrzewanie i wentylacja - wskaźnik</t>
  </si>
  <si>
    <t>Emisja CO2 [kg/GJ] - ciepła woda użytkowa - wskaźnik</t>
  </si>
  <si>
    <t>Zapotrzebowanie na energię końcową</t>
  </si>
  <si>
    <t>Wentylacja i ogrzewanie [GJ/rok]</t>
  </si>
  <si>
    <t>Centralna woda użytkowa [GJ/rok]</t>
  </si>
  <si>
    <t>RAZEM [GJ/rok]</t>
  </si>
  <si>
    <t>Wsk EP</t>
  </si>
  <si>
    <t>IX</t>
  </si>
  <si>
    <t xml:space="preserve">Minimalne parametry instalacji  :
1)	Klasa efektywności energetycznej A++ (dla ogrzewania pomieszczeń)) wyznaczanej w temperaturze zasilania 55oC, potwierdzona kartą produktu i/albo etykietą energetyczną,
2)	Klasa efektywności energetycznej A+++ (dla ogrzewania pomieszczeń)) wyznaczanej w temperaturze zasilania 35oC, potwierdzona kartą produktu i/albo etykietą energetyczną,
3)	montaż podlicznika (jeśli nie jest wbudowany w urządzeniu licznik) pozwalającego na monitorowanie produkcji energii cieplnej przez urządzenie, 
4)	zabudowane w projekcie pompy ciepła, muszą posiadają europejskie znaki jakości: EHPA Q, HP KEYMARK albo EUROVENT albo Green Heat Pump Label albo Passive House Institute Certified Component,
5)	Zabudowane w projekcie pompy ciepła powietrze/woda muszą spełniać wymogi określone w Rozporządzeniu Delegowanym Komisji (UE) NR 811/2013 lub Rozporządzeniu Delegowanym Komisji (UE) NR 812/2013 z dnia 18 lutego 2013 r. oraz w Rozporządzeniu Parlamentu Europejskiego i Rady (UE) 2017/1369 z dnia 4 lipca 2017 r. ustanawiającym ramy etykietowania energetycznego i uchylającym dyrektywę 2010/30/UE. </t>
  </si>
  <si>
    <t>(osoba sprawdzająca)</t>
  </si>
  <si>
    <t>1)</t>
  </si>
  <si>
    <t>Projekt pn. „Postaw na OZE – rozwój energetyki rozproszonej opartej o odnawialne źródła energii na terenie Gmin Partnerskich Tychy i Wyry” jest współfinansowany w ramach Programu Fundusze Europejskie dla Śląskiego 2021-2027 (Fundusz na rzecz Sprawiedliwej Transformacji), Priorytet FESL.10 Fundusze Europejskie na transformację, Działanie FESL.10.06 Rozwój energetyki rozproszonej opartej o odnawialne źródła energii.</t>
  </si>
  <si>
    <t>…………………………………………………</t>
  </si>
  <si>
    <t>Dokument musi być sporządzony przez osobę:
1) ujętą w wykazie uprawnionych do sporządzania świadectw charakterystyki energetycznej  Centralnego Rejestru Charakterystyki Energetycznej Budynków, prowadzonego przez Ministerstwo  Rozwoju i Technologii, lub 
2) znajdującą się w bazie na liście Rekomendowanych Audytorów Energetycznych zgodnie z normą PN-EN 12831. Lista opublikowana jest na stronie Zrzeszenia Audytorów Energetycznych, pod adresem https://zae.org.pl/lista-audytorow/.</t>
  </si>
  <si>
    <t>Rodzaj źródła ciepła co</t>
  </si>
  <si>
    <t>Kotły węglowe wyprodukowane przed 1980 r.</t>
  </si>
  <si>
    <t>Kotły węglowe wyprodukowane w latach 1980–2000</t>
  </si>
  <si>
    <t>Kotły węglowe wyprodukowane po 2000 r.</t>
  </si>
  <si>
    <t>Sprawność</t>
  </si>
  <si>
    <t>Węzeł ciepłowniczy kompaktowy bez obudowy, o mocy nominalnej do 100 kW</t>
  </si>
  <si>
    <t>Węzeł ciepłowniczy kompaktowy bez obudowy, o mocy nominalnej powyżej 100 do 300 kW</t>
  </si>
  <si>
    <t>Węzeł ciepłowniczy kompaktowy bez obudowy, o mocy nominalnej powyżej 300 kW</t>
  </si>
  <si>
    <t>Sposób przygotowania ciepłej wody użytkowej:</t>
  </si>
  <si>
    <t>Rodzaj paliwa</t>
  </si>
  <si>
    <t>ciepło sieciowe</t>
  </si>
  <si>
    <t>Węzeł ciepłowniczy kompaktowy z obudową, o mocy nominalnej do 100 kW</t>
  </si>
  <si>
    <t>Węzeł ciepłowniczy kompaktowy z obudową, o mocy nominalnej powyżej 100 kW</t>
  </si>
  <si>
    <t>Kotły na biomasę (słoma), wrzutowe, z obsługą ręczną, o mocy powyżej 100 kW</t>
  </si>
  <si>
    <t>Kotły na biomasę (słoma), wrzutowe, z obsługą ręczną, o mocy do 100 kW</t>
  </si>
  <si>
    <t>Kotły na biomasę (drewno: polana, brykiety, pelety, zrębki), wrzutowe, z obsługą ręczną, o mocy do 100 kW</t>
  </si>
  <si>
    <t>Kotły na biomasę (słoma) automatyczne o mocy do 100 kW</t>
  </si>
  <si>
    <t>Kotły na biomasę (słoma) automatyczne o mocy powyżej 100 kW do 600 kW</t>
  </si>
  <si>
    <t>Kotły na biomasę (drewno: polana, brykiety, pelety, zrębki), automatyczne, o mocy do 100 kW</t>
  </si>
  <si>
    <t>Kotły na biomasę (drewno: polana, brykiety, pelety, zrębki), automatyczne, o mocy powyżej 100 kW do 600 kW</t>
  </si>
  <si>
    <t>Kotły na biomasę (słoma, drewno: polana, brykiety, pelety, zrębki), automatyczne, z mechanicznym podawaniem paliwa, o mocy powyżej 600 kW</t>
  </si>
  <si>
    <t>Kominki z zamkniętą komorą spalania</t>
  </si>
  <si>
    <t>Piece kaflowe</t>
  </si>
  <si>
    <t>Podgrzewacze elektryczne przepływowe</t>
  </si>
  <si>
    <t>Podgrzewacze elektrotermiczne</t>
  </si>
  <si>
    <t>Elektryczne grzejniki bezpośrednie: konwektorowe, płaszczyznowe, promiennikowe i podłogowe kablowe</t>
  </si>
  <si>
    <t>Kotły na paliwo gazowe lub ciekłe z otwartą komorą spalania (palnikami atmosferycznymi) i dwustawną regulacją procesu spalania</t>
  </si>
  <si>
    <t>Piece olejowe pomieszczeniowe</t>
  </si>
  <si>
    <t>Piece gazowe pomieszczeniowe</t>
  </si>
  <si>
    <t>Pompy ciepła typu bezpośrednie odparowanie w gruncie/bezpośrednie skraplanie w instalacji płaszczyznowego ogrzewania, sprężarkowe, napędzane elektrycznie</t>
  </si>
  <si>
    <t>Pompy ciepła typu bezpośrednie odparowanie w gruncie/woda, sprężarkowe, napędzane elektrycznie 35/28˚C</t>
  </si>
  <si>
    <t>Pompy ciepła typu bezpośrednie odparowanie w gruncie/woda, sprężarkowe, napędzane elektrycznie 55/45˚C</t>
  </si>
  <si>
    <t>Pompy ciepła typu powietrze/woda, sprężarkowe, napędzane gazem 55/45˚C</t>
  </si>
  <si>
    <t>Pompy ciepła typu powietrze/woda, sprężarkowe, napędzane gazem 35/28˚C</t>
  </si>
  <si>
    <t>Pompy ciepła typu powietrze/woda, sprężarkowe, napędzane elektrycznie 35/28˚C</t>
  </si>
  <si>
    <t>Pompy ciepła typu powietrze/woda, sprężarkowe, napędzane elektrycznie 55/45˚C</t>
  </si>
  <si>
    <t>Pompy ciepła typu powietrze/powietrze, sprężarkowe, napędzane elektrycznie</t>
  </si>
  <si>
    <t>Pompy ciepła typu powietrze/powietrze, sprężarkowe, napędzane gazem</t>
  </si>
  <si>
    <t>Pompy ciepła typu powietrze/powietrze, absorpcyjne, napędzane gazem</t>
  </si>
  <si>
    <t>Pompy ciepła typu glikol/woda, sprężarkowe, napędzane gazem 55/45˚C</t>
  </si>
  <si>
    <t>Pompy ciepła typu glikol/woda, sprężarkowe, napędzane gazem 35/28˚C</t>
  </si>
  <si>
    <t>Pompy ciepła typu glikol/woda, absorpcyjne, napędzane gazem 55/45˚C</t>
  </si>
  <si>
    <t>Pompy ciepła typu glikol/woda, absorpcyjne, napędzane gazem 35/28˚C</t>
  </si>
  <si>
    <t>Pompy ciepła typu powietrze/woda, absorpcyjne, napędzane gazem 55/45˚C</t>
  </si>
  <si>
    <t>Pompy ciepła typu powietrze/woda, absorpcyjne, napędzane gazem 35/28˚C</t>
  </si>
  <si>
    <t>Kotły niskotemperaturowe na paliwo gazowe lub ciekłe, z zamkniętą komorą spalania i palnikiem modulowanym, o mocy nominalnej powyżej 50 do 120 kW</t>
  </si>
  <si>
    <t>Kotły niskotemperaturowe na paliwo gazowe lub ciekłe, z zamkniętą komorą spalania i palnikiem modulowanym, o mocy nominalnej powyżej 120 do 1200 kW</t>
  </si>
  <si>
    <t>Kotły niskotemperaturowe na paliwo gazowe lub ciekłe, z zamkniętą komorą spalania i palnikiem modulowanym, o mocy nominalnej do 50 kW</t>
  </si>
  <si>
    <t>Pompy ciepła typu glikol/woda, sprężarkowe, napędzane elektrycznie 35/28˚C</t>
  </si>
  <si>
    <t>Pompy ciepła typu glikol/woda, sprężarkowe, napędzane elektrycznie 55/45˚C</t>
  </si>
  <si>
    <t>Pompy ciepła typu woda/woda, sprężarkowe, napędzane elektrycznie 35/28˚C</t>
  </si>
  <si>
    <t>Pompy ciepła typu woda/woda, sprężarkowe, napędzane elektrycznie 55/45˚C</t>
  </si>
  <si>
    <t>Kotły gazowe kondensacyjne (70/55°C) o mocy nominalnej powyżej 120 do 1200 kW</t>
  </si>
  <si>
    <t>Kotły gazowe kondensacyjne (70/55°C) o mocy nominalnej powyżej 50 do 120 kW</t>
  </si>
  <si>
    <t>Kotły gazowe kondensacyjne (70/55°C) o mocy nominalnej do 50 kW</t>
  </si>
  <si>
    <t>Kotły gazowe kondensacyjne niskotemperaturowe (55/45°C) o mocy powyżej 120 do 1200 kW</t>
  </si>
  <si>
    <t>Kotły gazowe kondensacyjne niskotemperaturowe (55/45°C) o mocy nominalnej powyżej 50 do 120 kW</t>
  </si>
  <si>
    <t>Kotły gazowe kondensacyjne niskotemperaturowe (55/45°C) o mocy nominalnej do 50 kW</t>
  </si>
  <si>
    <t>Rodzaj instalacji, grzejników i regulacji</t>
  </si>
  <si>
    <t>Rodzaj systemu ogrzewania (przesyłu)</t>
  </si>
  <si>
    <t>Parametry systemu ogrzewania (akumulacji)</t>
  </si>
  <si>
    <t>Zasobnik ciepła w systemie ogrzewania o parametrach 70/55°C w przestrzeni ogrzewanej</t>
  </si>
  <si>
    <t>Zasobnik ciepła w systemie ogrzewania o parametrach 70/55°C w przestrzeni nieogrzewanej</t>
  </si>
  <si>
    <t>Zasobnik ciepła w systemie ogrzewania o parametrach 55/45°C w przestrzeni ogrzewanej</t>
  </si>
  <si>
    <t>Zasobnik ciepła w systemie ogrzewania o parametrach 55/45°C w przestrzeni nieogrzewanej</t>
  </si>
  <si>
    <t>System ogrzewania bez zasobnika ciepła</t>
  </si>
  <si>
    <t>Ogrzewanie powietrzne</t>
  </si>
  <si>
    <t>Źródło ciepła w pomieszczeniu (ogrzewanie elektryczne, piec kaflowy, kominek)</t>
  </si>
  <si>
    <t>Ogrzewanie mieszkaniowe (wytwarzanie ciepła w przestrzeni lokalu mieszkalnego)</t>
  </si>
  <si>
    <t>Ogrzewanie centralne wodne z lokalnego źródła ciepła usytuowanego w ogrzewanym budynku z zaizolowanymi przewodami, armaturą i urządzeniami, które są zainstalowane w przestrzeni ogrzewanej</t>
  </si>
  <si>
    <t>Ogrzewanie centralne wodne z lokalnego źródła ciepła usytuowanego w ogrzewanym budynku z zaizolowanymi przewodami, armaturą i urządzeniami, które są zainstalowane w przestrzeni nieogrzewanej</t>
  </si>
  <si>
    <t>Ogrzewanie centralne wodne z lokalnego źródła ciepła usytuowanego w ogrzewanym budynku z niezaizolowanymi przewodami, armaturą i urządzeniami, które są zainstalowane w przestrzeni nieogrzewane</t>
  </si>
  <si>
    <t>Ogrzewanie wodne płaszczyznowe w przypadku regulacji centralnej bez regulacji miejscowej, dla temperatury zasilania poniżej 30˚C</t>
  </si>
  <si>
    <t>Ogrzewanie wodne podłogowe w przypadku regulacji centralnej i miejscowej z regulatorem dwustawnym lub proporcjonalnym P</t>
  </si>
  <si>
    <t>Ogrzewanie wodne podłogowe w przypadku regulacji centralnej bez regulacji miejscowej</t>
  </si>
  <si>
    <t>Elektryczne grzejniki bezpośrednie: konwektorowe, płaszczyznowe i promiennikowe z regulatorem  proporcjonalno-całkującym PI</t>
  </si>
  <si>
    <t>Elektryczne grzejniki bezpośrednie: konwektorowe, płaszczyznowe i promiennikowe z regulatorem proporcjonalnym P</t>
  </si>
  <si>
    <t>Ogrzewanie piecowe lub z kominka</t>
  </si>
  <si>
    <t>Elektryczne ogrzewanie podłogowe z regulatorem dwustawnym</t>
  </si>
  <si>
    <t>Elektryczne ogrzewanie podłogowe z regulatorem proporcjonalno-całkującym PI</t>
  </si>
  <si>
    <t>Elektryczne grzejniki akumulacyjne z regulatorem proporcjonalno-całkująco-różniczkującym PID z optymalizacją</t>
  </si>
  <si>
    <t>Ogrzewanie wodne z grzejnikami członowymi lub płytowymi w przypadku regulacji centralnej bez automatycznej regulacji miejscowej</t>
  </si>
  <si>
    <t>Ogrzewanie wodne z grzejnikami członowymi lub płytowymi w przypadku regulacji automatycznej miejscowej</t>
  </si>
  <si>
    <t>Ogrzewanie wodne z grzejnikami członowymi lub płytowymi w przypadku regulacji centralnej i miejscowej z zaworem termostatycznym o działaniu proporcjonalnym z zakresem proporcjonalności P - 2K</t>
  </si>
  <si>
    <t>Ogrzewanie wodne z grzejnikami członowymi lub płytowymi w przypadku regulacji centralnej i miejscowej z zaworem termostatycznym o działaniu proporcjonalnym z zakresem proporcjonalności P - 1K</t>
  </si>
  <si>
    <t>Ogrzewanie wodne z grzejnikami członowymi lub płytowymi w przypadku regulacji centralnej i miejscowej z zaworem termostatycznym o działaniu proporcjonalno-całkującym PI z funkcjami adaptacyjną i optymalizującą</t>
  </si>
  <si>
    <t>Sposób ogrzewania:</t>
  </si>
  <si>
    <t>Rodzaj źródła ciepła cwu</t>
  </si>
  <si>
    <t>Rodzaj systemu przesyłu cwu</t>
  </si>
  <si>
    <t>Miejscowe podgrzewanie wody – systemy bez obiegów cyrkulacyjnych - Podgrzewanie wody bezpośrednio przy punktach poboru</t>
  </si>
  <si>
    <t>Centralne podgrzewanie wody – systemy z obiegami cyrkulacyjnymi z ograniczeniem czasu pracy, z pionami instalacyjnymi i zaizolowanymi przewodami rozprowadzającymi - Liczba punktów poboru ciepłej wody do 30</t>
  </si>
  <si>
    <t>Centralne podgrzewanie wody – systemy z obiegami cyrkulacyjnymi z ograniczeniem czasu pracy, z pionami instalacyjnymi i zaizolowanymi przewodami rozprowadzającymi - Liczba punktów poboru ciepłej wody powyżej 30 do 100,</t>
  </si>
  <si>
    <t>Centralne podgrzewanie wody – systemy z obiegami cyrkulacyjnymi z ograniczeniem czasu pracy, z pionami instalacyjnymi i zaizolowanymi przewodami rozprowadzającymi - Liczba punktów poboru ciepłej wody powyżej 100</t>
  </si>
  <si>
    <t>Miejscowe podgrzewanie wody – systemy bez obiegów cyrkulacyjnych - Podgrzewanie wody dla grupy punktów poboru w jednym lokalu mieszkalnym</t>
  </si>
  <si>
    <t>Mieszkaniowe węzły cieplne - Kompaktowy węzeł cieplny dla pojedynczego lokalu mieszkalnego bez obiegu cyrkulacyjnego</t>
  </si>
  <si>
    <t>Centralne podgrzewanie wody – systemy bez obiegów cyrkulacyjnych - Systemy przygotowania ciepłej wody użytkowej w budynkach jednorodzinnych</t>
  </si>
  <si>
    <t>Centralne podgrzewanie wody – systemy z obiegami cyrkulacyjnymi, z niezaizolowanymi pionami instalacyjnymi i zaizolowanymi przewodami rozprowadzającymi - Liczba punktów poboru ciepłej wody do 30</t>
  </si>
  <si>
    <t>Centralne podgrzewanie wody – systemy z obiegami cyrkulacyjnymi, z niezaizolowanymi pionami instalacyjnymi i zaizolowanymi przewodami rozprowadzającymi - Liczba punktów poboru ciepłej wody powyżej 30 do 100</t>
  </si>
  <si>
    <t>Centralne podgrzewanie wody – systemy z obiegami cyrkulacyjnymi, z niezaizolowanymi pionami instalacyjnymi i zaizolowanymi przewodami rozprowadzającymi - Liczba punktów poboru ciepłej wody powyżej 100</t>
  </si>
  <si>
    <t>Centralne podgrzewanie wody – systemy z obiegami cyrkulacyjnymi, z pionami instalacyjnymi i zaizolowanymi przewodami rozprowadzającymi - Liczba punktów poboru ciepłej wody do 30</t>
  </si>
  <si>
    <t>Centralne podgrzewanie wody – systemy z obiegami cyrkulacyjnymi, z pionami instalacyjnymi i zaizolowanymi przewodami rozprowadzającymi - Liczba punktów poboru ciepłej wody powyżej 30 do 100</t>
  </si>
  <si>
    <t>Centralne podgrzewanie wody – systemy z obiegami cyrkulacyjnymi, z pionami instalacyjnymi i zaizolowanymi przewodami rozprowadzającymi - Liczba punktów poboru ciepłej wody powyżej 100</t>
  </si>
  <si>
    <t>Kotły stałotemperaturowe wyprodukowane przed 1980 r. (tylko przygotowanie ciepłej wody użytkowej) - węgiel kamienny</t>
  </si>
  <si>
    <t>Kotły stałotemperaturowe wyprodukowane przed 1980 r. (tylko przygotowanie ciepłej wody użytkowej) - biomasa/drewno</t>
  </si>
  <si>
    <t>Kotły stałotemperaturowe dwufunkcyjne (ogrzewanie i przygotowanie ciepłej wody użytkowej) - węgiel kamienny</t>
  </si>
  <si>
    <t>Kotły stałotemperaturowe dwufunkcyjne (ogrzewanie i przygotowanie ciepłej wody użytkowej) - biomasa/drewno</t>
  </si>
  <si>
    <t>Kotły niskotemperaturowe o mocy do 50 kW</t>
  </si>
  <si>
    <t>Kotły niskotemperaturowe o mocy powyżej 50 kW</t>
  </si>
  <si>
    <t>Przepływowy podgrzewacz gazowy z zapłonem płomieniem dyżurnym</t>
  </si>
  <si>
    <t>Przepływowy podgrzewacz gazowy z zapłonem elektrycznym</t>
  </si>
  <si>
    <t>Kotły kondensacyjne, opalane gazem ziemnym lub olejem opałowym lekkim, o mocy powyżej 50 kW</t>
  </si>
  <si>
    <t>Węzeł cieplny kompaktowy z obudową, o mocy nominalnej do 100 kW</t>
  </si>
  <si>
    <t>Węzeł cieplny kompaktowy z obudową, o mocy nominalnej powyżej 100 kW</t>
  </si>
  <si>
    <t>Węzeł cieplny kompaktowy bez obudowy, o mocy nominalnej do 100 kW</t>
  </si>
  <si>
    <t>Węzeł cieplny kompaktowy bez obudowy, o mocy nominalnej powyżej 100 kW</t>
  </si>
  <si>
    <t>Węzeł cieplny kompaktowy z obudową (ogrzewanie i przygotowanie ciepłej wody użytkowej), o mocy nominalnej do 100 kW</t>
  </si>
  <si>
    <t>Węzeł cieplny kompaktowy z obudową (ogrzewanie i przygotowanie ciepłej wody użytkowej), o mocy nominalnej powyżej 100 kW</t>
  </si>
  <si>
    <t>Węzeł cieplny kompaktowy bez obudowy (ogrzewanie i przygotowanie ciepłej wody użytkowej), o mocy nominalnej do 100 kW,</t>
  </si>
  <si>
    <t>Węzeł cieplny kompaktowy bez obudowy (ogrzewanie i przygotowanie ciepłej wody użytkowej), o mocy nominalnej powyżej 100 kW</t>
  </si>
  <si>
    <t>Elektryczny podgrzewacz akumulacyjny (z zasobnikiem ciepłej wody użytkowej bez strat)</t>
  </si>
  <si>
    <t>Elektryczny podgrzewacz przepływowy</t>
  </si>
  <si>
    <t>Pompa ciepła typu woda/woda, sprężarkowa, napędzana elektrycznie</t>
  </si>
  <si>
    <t>Pompa ciepła typu glikol/woda, sprężarkowa, napędzana elektrycznie</t>
  </si>
  <si>
    <t>Pompa ciepła typu bezpośrednie odparowanie w gruncie/woda, sprężarkowa, napędzana elektrycznie</t>
  </si>
  <si>
    <t>Pompa ciepła typu powietrze/woda, sprężarkowa, napędzana elektrycznie</t>
  </si>
  <si>
    <t>Pompa ciepła typu powietrze/woda, sprężarkowa, napędzana gazem</t>
  </si>
  <si>
    <t>Pompa ciepła typu powietrze/woda, absorpcyjna, napędzana gazem</t>
  </si>
  <si>
    <t>Pompa ciepła typu glikol/woda, sprężarkowa, napędzana gazem</t>
  </si>
  <si>
    <t>Pompa ciepła typu glikol/woda, absorpcyjna, napędzana gazem</t>
  </si>
  <si>
    <t>Zasobnik ciepłej wody użytkowej w systemie przygotowania ciepłej
wody użytkowej</t>
  </si>
  <si>
    <t>System przygotowania ciepłej wody użytkowej bez zasobnika ciepłej wody użytkowej</t>
  </si>
  <si>
    <t>Zasobnik ciepłej wody użytkowej w systemie przygotowania ciepłej wody użytkowej, wyprodukowany przed 1995 r.</t>
  </si>
  <si>
    <t>Zasobnik ciepłej wody użytkowej w systemie przygotowania ciepłej wody użytkowej, wyprodukowany w latach 1995–2000</t>
  </si>
  <si>
    <t>Zasobnik ciepłej wody użytkowej w systemie przygotowania ciepłej wody użytkowej, wyprodukowany w latach 2001–2005</t>
  </si>
  <si>
    <t>Zasobnik ciepłej wody użytkowej w systemie przygotowania ciepłej wody użytkowej, wyprodukowany po 2005 r.</t>
  </si>
  <si>
    <t>Strop nad pomieszczeniami ogrzewanymi</t>
  </si>
  <si>
    <t>Załączniki:
1.	Świadectwo charakterystyki energetycznej budynku w stanie przed lub inny równoważny dokument potwierdzający wyliczenia wskaźnika potrzebowania na energię końcową w stanie przed (opcjonalnie)
2. 	Inne? Jakie: 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.…...........</t>
  </si>
  <si>
    <t>Stan przed inwestycją OZE</t>
  </si>
  <si>
    <t>Stan po inwestycji OZE</t>
  </si>
  <si>
    <r>
      <t>Data i podpis Audytora</t>
    </r>
    <r>
      <rPr>
        <vertAlign val="superscript"/>
        <sz val="10"/>
        <color theme="1"/>
        <rFont val="Arial"/>
        <family val="2"/>
        <charset val="238"/>
      </rPr>
      <t>1)</t>
    </r>
  </si>
  <si>
    <t>Obliczeniowe Zapotrzebowanie na Ciepło (OZC)</t>
  </si>
  <si>
    <t>Data i podpis Operatora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</si>
</sst>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i/>
      <sz val="10"/>
      <color theme="1" tint="0.249977111117893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u/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5" tint="-0.24997711111789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1" xfId="0" applyFont="1" applyFill="1" applyBorder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8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0" fillId="0" borderId="8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21" fillId="0" borderId="11" xfId="2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21" fillId="0" borderId="14" xfId="2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21" fillId="0" borderId="16" xfId="2" applyFont="1" applyBorder="1" applyAlignment="1">
      <alignment vertical="center" wrapText="1"/>
    </xf>
    <xf numFmtId="0" fontId="21" fillId="0" borderId="19" xfId="2" applyFont="1" applyBorder="1" applyAlignment="1">
      <alignment vertical="center" wrapText="1"/>
    </xf>
    <xf numFmtId="2" fontId="21" fillId="0" borderId="20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2" fontId="3" fillId="0" borderId="12" xfId="2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2" fontId="21" fillId="0" borderId="17" xfId="2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top"/>
    </xf>
    <xf numFmtId="0" fontId="10" fillId="2" borderId="23" xfId="0" applyFont="1" applyFill="1" applyBorder="1" applyAlignment="1">
      <alignment wrapText="1"/>
    </xf>
    <xf numFmtId="0" fontId="10" fillId="2" borderId="23" xfId="0" applyFont="1" applyFill="1" applyBorder="1"/>
    <xf numFmtId="0" fontId="10" fillId="3" borderId="8" xfId="0" applyFont="1" applyFill="1" applyBorder="1"/>
    <xf numFmtId="0" fontId="10" fillId="3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20" fillId="0" borderId="9" xfId="2" applyNumberFormat="1" applyFont="1" applyBorder="1" applyAlignment="1">
      <alignment horizontal="center" vertical="center" wrapText="1"/>
    </xf>
    <xf numFmtId="2" fontId="10" fillId="3" borderId="10" xfId="0" applyNumberFormat="1" applyFont="1" applyFill="1" applyBorder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9" fontId="15" fillId="0" borderId="7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3">
    <cellStyle name="Normalny" xfId="0" builtinId="0"/>
    <cellStyle name="Normalny 2" xfId="2" xr:uid="{41992A49-C1A9-40B3-97AB-5AF1F536FD7E}"/>
    <cellStyle name="Procentowy" xfId="1" builtinId="5"/>
  </cellStyles>
  <dxfs count="12">
    <dxf>
      <fill>
        <patternFill>
          <bgColor theme="7" tint="0.79998168889431442"/>
        </patternFill>
      </fill>
    </dxf>
    <dxf>
      <font>
        <color auto="1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3</xdr:col>
      <xdr:colOff>431165</xdr:colOff>
      <xdr:row>0</xdr:row>
      <xdr:rowOff>847725</xdr:rowOff>
    </xdr:to>
    <xdr:pic>
      <xdr:nvPicPr>
        <xdr:cNvPr id="2" name="Obraz 1" descr="FE SL mono poziom.jpg">
          <a:extLst>
            <a:ext uri="{FF2B5EF4-FFF2-40B4-BE49-F238E27FC236}">
              <a16:creationId xmlns:a16="http://schemas.microsoft.com/office/drawing/2014/main" id="{3FAB11D4-BF57-4B99-BC2C-7D02B163EC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544131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B670-0FCD-40DA-80DF-BC332C1B9D6A}">
  <sheetPr>
    <tabColor rgb="FFFFFF00"/>
  </sheetPr>
  <dimension ref="A2:D52"/>
  <sheetViews>
    <sheetView topLeftCell="A34" zoomScale="85" zoomScaleNormal="85" workbookViewId="0">
      <selection activeCell="B49" sqref="B49:C50"/>
    </sheetView>
  </sheetViews>
  <sheetFormatPr defaultColWidth="9.109375" defaultRowHeight="13.8" x14ac:dyDescent="0.3"/>
  <cols>
    <col min="1" max="1" width="67.5546875" style="6" customWidth="1"/>
    <col min="2" max="2" width="49.109375" style="12" customWidth="1"/>
    <col min="3" max="3" width="49.109375" style="6" customWidth="1"/>
    <col min="4" max="4" width="98" style="6" customWidth="1"/>
    <col min="5" max="16384" width="9.109375" style="6"/>
  </cols>
  <sheetData>
    <row r="2" spans="1:4" x14ac:dyDescent="0.3">
      <c r="A2" s="6" t="s">
        <v>16</v>
      </c>
      <c r="B2" s="9" t="s">
        <v>17</v>
      </c>
    </row>
    <row r="4" spans="1:4" s="19" customFormat="1" x14ac:dyDescent="0.3">
      <c r="A4" s="19" t="s">
        <v>11</v>
      </c>
      <c r="B4" s="11"/>
      <c r="C4" s="19" t="s">
        <v>15</v>
      </c>
    </row>
    <row r="5" spans="1:4" ht="27.75" customHeight="1" x14ac:dyDescent="0.3">
      <c r="A5" s="6" t="s">
        <v>1</v>
      </c>
      <c r="B5" s="10"/>
      <c r="C5" s="8" t="s">
        <v>23</v>
      </c>
    </row>
    <row r="6" spans="1:4" ht="27.75" customHeight="1" x14ac:dyDescent="0.3">
      <c r="A6" s="6" t="s">
        <v>12</v>
      </c>
      <c r="B6" s="10"/>
      <c r="C6" s="8" t="s">
        <v>23</v>
      </c>
    </row>
    <row r="7" spans="1:4" ht="27.75" customHeight="1" x14ac:dyDescent="0.3">
      <c r="A7" s="6" t="s">
        <v>13</v>
      </c>
      <c r="B7" s="13"/>
      <c r="C7" s="8" t="s">
        <v>19</v>
      </c>
    </row>
    <row r="8" spans="1:4" ht="27.75" customHeight="1" x14ac:dyDescent="0.3">
      <c r="A8" s="6" t="s">
        <v>14</v>
      </c>
      <c r="B8" s="13"/>
      <c r="C8" s="8" t="s">
        <v>22</v>
      </c>
    </row>
    <row r="9" spans="1:4" ht="27.75" customHeight="1" x14ac:dyDescent="0.3">
      <c r="A9" s="6" t="s">
        <v>4</v>
      </c>
      <c r="B9" s="13"/>
      <c r="C9" s="8" t="s">
        <v>21</v>
      </c>
    </row>
    <row r="10" spans="1:4" ht="27.75" customHeight="1" x14ac:dyDescent="0.3">
      <c r="A10" s="6" t="s">
        <v>10</v>
      </c>
      <c r="B10" s="13"/>
      <c r="C10" s="8" t="s">
        <v>20</v>
      </c>
    </row>
    <row r="11" spans="1:4" ht="27.75" customHeight="1" x14ac:dyDescent="0.3">
      <c r="A11" s="6" t="s">
        <v>5</v>
      </c>
      <c r="B11" s="10"/>
      <c r="C11" s="8" t="s">
        <v>23</v>
      </c>
    </row>
    <row r="12" spans="1:4" ht="27.75" customHeight="1" x14ac:dyDescent="0.3">
      <c r="A12" s="6" t="s">
        <v>6</v>
      </c>
      <c r="B12" s="10"/>
      <c r="C12" s="8" t="s">
        <v>23</v>
      </c>
    </row>
    <row r="13" spans="1:4" s="19" customFormat="1" x14ac:dyDescent="0.3">
      <c r="A13" s="19" t="s">
        <v>62</v>
      </c>
      <c r="B13" s="11"/>
    </row>
    <row r="14" spans="1:4" s="19" customFormat="1" x14ac:dyDescent="0.3"/>
    <row r="15" spans="1:4" s="19" customFormat="1" x14ac:dyDescent="0.3">
      <c r="A15" s="19" t="s">
        <v>152</v>
      </c>
      <c r="B15" s="11" t="s">
        <v>63</v>
      </c>
      <c r="C15" s="11" t="s">
        <v>64</v>
      </c>
    </row>
    <row r="16" spans="1:4" x14ac:dyDescent="0.3">
      <c r="A16" s="6" t="str">
        <f>Słowniki!A139</f>
        <v>Rodzaj źródła ciepła cwu</v>
      </c>
      <c r="B16" s="68"/>
      <c r="C16" s="68"/>
      <c r="D16" s="8" t="s">
        <v>23</v>
      </c>
    </row>
    <row r="17" spans="1:4" ht="30.6" x14ac:dyDescent="0.3">
      <c r="A17" s="21" t="s">
        <v>65</v>
      </c>
      <c r="B17" s="13" t="e">
        <f>VLOOKUP(B16,Słowniki!$A$140:$C$167,2,0)</f>
        <v>#N/A</v>
      </c>
      <c r="C17" s="13" t="e">
        <f>VLOOKUP(C16,Słowniki!$A$140:$C$167,2,0)</f>
        <v>#N/A</v>
      </c>
      <c r="D17" s="8" t="s">
        <v>66</v>
      </c>
    </row>
    <row r="18" spans="1:4" ht="71.25" customHeight="1" x14ac:dyDescent="0.3">
      <c r="A18" s="6" t="str">
        <f>Słowniki!A169</f>
        <v>Rodzaj systemu przesyłu cwu</v>
      </c>
      <c r="B18" s="68"/>
      <c r="C18" s="68"/>
      <c r="D18" s="8" t="s">
        <v>23</v>
      </c>
    </row>
    <row r="19" spans="1:4" ht="30.6" x14ac:dyDescent="0.3">
      <c r="A19" s="21" t="s">
        <v>65</v>
      </c>
      <c r="B19" s="13" t="e">
        <f>VLOOKUP(B18,Słowniki!$A$170:$B$182,2,0)</f>
        <v>#N/A</v>
      </c>
      <c r="C19" s="13" t="e">
        <f>VLOOKUP(C18,Słowniki!$A$170:$B$182,2,0)</f>
        <v>#N/A</v>
      </c>
      <c r="D19" s="8" t="s">
        <v>66</v>
      </c>
    </row>
    <row r="20" spans="1:4" ht="27.6" x14ac:dyDescent="0.3">
      <c r="A20" s="40" t="s">
        <v>273</v>
      </c>
      <c r="B20" s="68"/>
      <c r="C20" s="68"/>
      <c r="D20" s="8" t="s">
        <v>23</v>
      </c>
    </row>
    <row r="21" spans="1:4" ht="30.6" x14ac:dyDescent="0.3">
      <c r="A21" s="21" t="s">
        <v>65</v>
      </c>
      <c r="B21" s="10" t="e">
        <f>VLOOKUP(B20,Słowniki!$A$185:$B$189,2,0)</f>
        <v>#N/A</v>
      </c>
      <c r="C21" s="10" t="e">
        <f>VLOOKUP(C20,Słowniki!$A$185:$B$189,2,0)</f>
        <v>#N/A</v>
      </c>
      <c r="D21" s="8" t="s">
        <v>66</v>
      </c>
    </row>
    <row r="22" spans="1:4" s="19" customFormat="1" x14ac:dyDescent="0.3">
      <c r="A22" s="19" t="s">
        <v>230</v>
      </c>
      <c r="B22" s="11" t="s">
        <v>63</v>
      </c>
      <c r="C22" s="11" t="s">
        <v>64</v>
      </c>
    </row>
    <row r="23" spans="1:4" ht="41.25" customHeight="1" x14ac:dyDescent="0.3">
      <c r="A23" s="6" t="s">
        <v>117</v>
      </c>
      <c r="B23" s="68"/>
      <c r="C23" s="68"/>
      <c r="D23" s="8" t="s">
        <v>23</v>
      </c>
    </row>
    <row r="24" spans="1:4" ht="30.6" x14ac:dyDescent="0.3">
      <c r="A24" s="21" t="s">
        <v>65</v>
      </c>
      <c r="B24" s="13" t="e">
        <f>VLOOKUP(B23,Słowniki!$A$53:$B$105,2,0)</f>
        <v>#N/A</v>
      </c>
      <c r="C24" s="13" t="e">
        <f>VLOOKUP(C23,Słowniki!$A$53:$B$105,2,0)</f>
        <v>#N/A</v>
      </c>
      <c r="D24" s="8" t="s">
        <v>66</v>
      </c>
    </row>
    <row r="25" spans="1:4" ht="93" customHeight="1" x14ac:dyDescent="0.3">
      <c r="A25" s="6" t="s">
        <v>202</v>
      </c>
      <c r="B25" s="68"/>
      <c r="C25" s="68"/>
      <c r="D25" s="8" t="s">
        <v>23</v>
      </c>
    </row>
    <row r="26" spans="1:4" ht="30.6" x14ac:dyDescent="0.3">
      <c r="A26" s="21" t="s">
        <v>65</v>
      </c>
      <c r="B26" s="13" t="e">
        <f>VLOOKUP(B25,Słowniki!$A$108:$B$122,2,0)</f>
        <v>#N/A</v>
      </c>
      <c r="C26" s="13" t="e">
        <f>VLOOKUP(C25,Słowniki!$A$108:$B$122,2,0)</f>
        <v>#N/A</v>
      </c>
      <c r="D26" s="8" t="s">
        <v>66</v>
      </c>
    </row>
    <row r="27" spans="1:4" s="40" customFormat="1" x14ac:dyDescent="0.3">
      <c r="A27" s="40" t="s">
        <v>203</v>
      </c>
      <c r="B27" s="68"/>
      <c r="C27" s="68"/>
      <c r="D27" s="39" t="s">
        <v>23</v>
      </c>
    </row>
    <row r="28" spans="1:4" ht="30.6" x14ac:dyDescent="0.3">
      <c r="A28" s="21" t="s">
        <v>65</v>
      </c>
      <c r="B28" s="13" t="e">
        <f>VLOOKUP(B27,Słowniki!$A$125:$B$130,2,0)</f>
        <v>#N/A</v>
      </c>
      <c r="C28" s="13" t="e">
        <f>VLOOKUP(C27,Słowniki!$A$125:$B$130,2,0)</f>
        <v>#N/A</v>
      </c>
      <c r="D28" s="8" t="s">
        <v>66</v>
      </c>
    </row>
    <row r="29" spans="1:4" x14ac:dyDescent="0.3">
      <c r="A29" s="6" t="s">
        <v>204</v>
      </c>
      <c r="B29" s="68"/>
      <c r="C29" s="68"/>
      <c r="D29" s="8" t="s">
        <v>23</v>
      </c>
    </row>
    <row r="30" spans="1:4" ht="30.6" x14ac:dyDescent="0.3">
      <c r="A30" s="21" t="s">
        <v>65</v>
      </c>
      <c r="B30" s="13" t="e">
        <f>VLOOKUP(B29,Słowniki!$A$133:$B$137,2,0)</f>
        <v>#N/A</v>
      </c>
      <c r="C30" s="13" t="e">
        <f>VLOOKUP(C29,Słowniki!$A$133:$B$137,2,0)</f>
        <v>#N/A</v>
      </c>
      <c r="D30" s="8" t="s">
        <v>66</v>
      </c>
    </row>
    <row r="32" spans="1:4" x14ac:dyDescent="0.3">
      <c r="A32" s="19" t="s">
        <v>44</v>
      </c>
    </row>
    <row r="33" spans="1:3" ht="24" x14ac:dyDescent="0.3">
      <c r="A33" s="20" t="s">
        <v>45</v>
      </c>
      <c r="B33" s="18" t="s">
        <v>46</v>
      </c>
    </row>
    <row r="34" spans="1:3" x14ac:dyDescent="0.3">
      <c r="A34" s="7" t="s">
        <v>47</v>
      </c>
      <c r="B34" s="10"/>
      <c r="C34" s="8" t="s">
        <v>18</v>
      </c>
    </row>
    <row r="35" spans="1:3" x14ac:dyDescent="0.3">
      <c r="A35" s="7" t="s">
        <v>47</v>
      </c>
      <c r="B35" s="10"/>
      <c r="C35" s="8" t="s">
        <v>18</v>
      </c>
    </row>
    <row r="36" spans="1:3" x14ac:dyDescent="0.3">
      <c r="A36" s="7" t="s">
        <v>47</v>
      </c>
      <c r="B36" s="10"/>
      <c r="C36" s="8" t="s">
        <v>18</v>
      </c>
    </row>
    <row r="37" spans="1:3" x14ac:dyDescent="0.3">
      <c r="A37" s="7" t="s">
        <v>47</v>
      </c>
      <c r="B37" s="10"/>
      <c r="C37" s="8" t="s">
        <v>18</v>
      </c>
    </row>
    <row r="38" spans="1:3" x14ac:dyDescent="0.3">
      <c r="A38" s="7" t="s">
        <v>47</v>
      </c>
      <c r="B38" s="10"/>
      <c r="C38" s="8" t="s">
        <v>18</v>
      </c>
    </row>
    <row r="39" spans="1:3" x14ac:dyDescent="0.3">
      <c r="A39" s="7" t="s">
        <v>47</v>
      </c>
      <c r="B39" s="10"/>
      <c r="C39" s="8" t="s">
        <v>18</v>
      </c>
    </row>
    <row r="40" spans="1:3" x14ac:dyDescent="0.3">
      <c r="A40" s="7" t="s">
        <v>47</v>
      </c>
      <c r="B40" s="10"/>
      <c r="C40" s="8" t="s">
        <v>18</v>
      </c>
    </row>
    <row r="41" spans="1:3" x14ac:dyDescent="0.3">
      <c r="A41" s="7" t="s">
        <v>47</v>
      </c>
      <c r="B41" s="10"/>
      <c r="C41" s="8" t="s">
        <v>18</v>
      </c>
    </row>
    <row r="42" spans="1:3" x14ac:dyDescent="0.3">
      <c r="A42" s="7" t="s">
        <v>47</v>
      </c>
      <c r="B42" s="10"/>
      <c r="C42" s="8" t="s">
        <v>18</v>
      </c>
    </row>
    <row r="43" spans="1:3" x14ac:dyDescent="0.3">
      <c r="A43" s="7" t="s">
        <v>47</v>
      </c>
      <c r="B43" s="10"/>
      <c r="C43" s="8" t="s">
        <v>18</v>
      </c>
    </row>
    <row r="44" spans="1:3" x14ac:dyDescent="0.3">
      <c r="A44" s="7" t="s">
        <v>47</v>
      </c>
      <c r="B44" s="10"/>
      <c r="C44" s="8" t="s">
        <v>18</v>
      </c>
    </row>
    <row r="45" spans="1:3" x14ac:dyDescent="0.3">
      <c r="A45" s="7" t="s">
        <v>47</v>
      </c>
      <c r="B45" s="10"/>
      <c r="C45" s="8" t="s">
        <v>18</v>
      </c>
    </row>
    <row r="47" spans="1:3" x14ac:dyDescent="0.3">
      <c r="A47" s="19" t="s">
        <v>110</v>
      </c>
    </row>
    <row r="48" spans="1:3" x14ac:dyDescent="0.3">
      <c r="A48" s="19"/>
      <c r="B48" s="11" t="s">
        <v>63</v>
      </c>
      <c r="C48" s="11" t="s">
        <v>64</v>
      </c>
    </row>
    <row r="49" spans="1:4" ht="92.4" x14ac:dyDescent="0.3">
      <c r="A49" s="40" t="s">
        <v>113</v>
      </c>
      <c r="B49" s="10"/>
      <c r="C49" s="10"/>
      <c r="D49" s="39" t="s">
        <v>112</v>
      </c>
    </row>
    <row r="50" spans="1:4" ht="79.2" x14ac:dyDescent="0.3">
      <c r="A50" s="40" t="s">
        <v>114</v>
      </c>
      <c r="B50" s="10"/>
      <c r="C50" s="10"/>
      <c r="D50" s="39" t="s">
        <v>111</v>
      </c>
    </row>
    <row r="51" spans="1:4" ht="21.75" customHeight="1" x14ac:dyDescent="0.3">
      <c r="A51" s="40" t="s">
        <v>76</v>
      </c>
      <c r="B51" s="10"/>
      <c r="C51" s="10"/>
      <c r="D51" s="39" t="s">
        <v>115</v>
      </c>
    </row>
    <row r="52" spans="1:4" ht="21.75" customHeight="1" x14ac:dyDescent="0.3">
      <c r="A52" s="40" t="s">
        <v>77</v>
      </c>
      <c r="B52" s="10"/>
      <c r="C52" s="10"/>
      <c r="D52" s="39" t="s">
        <v>116</v>
      </c>
    </row>
  </sheetData>
  <conditionalFormatting sqref="A34:B45">
    <cfRule type="containsText" dxfId="11" priority="12" operator="containsText" text="Należy wybrać z listy">
      <formula>NOT(ISERROR(SEARCH("Należy wybrać z listy",A34)))</formula>
    </cfRule>
    <cfRule type="containsBlanks" dxfId="10" priority="13">
      <formula>LEN(TRIM(A34))=0</formula>
    </cfRule>
  </conditionalFormatting>
  <conditionalFormatting sqref="B5:B12">
    <cfRule type="containsBlanks" dxfId="9" priority="10">
      <formula>LEN(TRIM(B5))=0</formula>
    </cfRule>
  </conditionalFormatting>
  <conditionalFormatting sqref="B16:C16 B18:C18 B20:C20">
    <cfRule type="containsBlanks" dxfId="8" priority="1">
      <formula>LEN(TRIM(B16))=0</formula>
    </cfRule>
  </conditionalFormatting>
  <conditionalFormatting sqref="B23:C23">
    <cfRule type="containsBlanks" dxfId="7" priority="5">
      <formula>LEN(TRIM(B23))=0</formula>
    </cfRule>
  </conditionalFormatting>
  <conditionalFormatting sqref="B25:C25">
    <cfRule type="containsBlanks" dxfId="6" priority="4">
      <formula>LEN(TRIM(B25))=0</formula>
    </cfRule>
  </conditionalFormatting>
  <conditionalFormatting sqref="B27:C27">
    <cfRule type="containsBlanks" dxfId="5" priority="3">
      <formula>LEN(TRIM(B27))=0</formula>
    </cfRule>
  </conditionalFormatting>
  <conditionalFormatting sqref="B29:C29">
    <cfRule type="containsBlanks" dxfId="4" priority="2">
      <formula>LEN(TRIM(B29))=0</formula>
    </cfRule>
  </conditionalFormatting>
  <conditionalFormatting sqref="B49:C52">
    <cfRule type="containsBlanks" dxfId="3" priority="6">
      <formula>LEN(TRIM(B49))=0</formula>
    </cfRule>
  </conditionalFormatting>
  <dataValidations count="4">
    <dataValidation type="list" allowBlank="1" showInputMessage="1" showErrorMessage="1" sqref="B6 B11:B12" xr:uid="{4FD4C3B0-DEC3-41A4-A48E-98C2FE8BF008}">
      <formula1>"1,2,3,4,5,6,7,8,9,10"</formula1>
    </dataValidation>
    <dataValidation type="decimal" allowBlank="1" showInputMessage="1" showErrorMessage="1" sqref="B9:B10" xr:uid="{71ED64B3-231F-45E0-9C01-653315F00AA5}">
      <formula1>0</formula1>
      <formula2>999</formula2>
    </dataValidation>
    <dataValidation type="decimal" allowBlank="1" showInputMessage="1" showErrorMessage="1" sqref="B8" xr:uid="{9452107A-A4C8-4576-9BC3-EEDFFD7A9B1C}">
      <formula1>0</formula1>
      <formula2>2000</formula2>
    </dataValidation>
    <dataValidation type="decimal" allowBlank="1" showInputMessage="1" showErrorMessage="1" sqref="B7" xr:uid="{BD99ED33-9B2A-4AAE-A707-14764E90CDBA}">
      <formula1>0</formula1>
      <formula2>5000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7D6D260-AE82-4CEF-96C4-88681AA9BCBE}">
          <x14:formula1>
            <xm:f>Słowniki!$A$20:$A$40</xm:f>
          </x14:formula1>
          <xm:sqref>A34:A45</xm:sqref>
        </x14:dataValidation>
        <x14:dataValidation type="list" allowBlank="1" showInputMessage="1" showErrorMessage="1" xr:uid="{EB1EB4CD-C3E4-451A-8903-873E73F1EACE}">
          <x14:formula1>
            <xm:f>Słowniki!$A$2:$A$17</xm:f>
          </x14:formula1>
          <xm:sqref>B5</xm:sqref>
        </x14:dataValidation>
        <x14:dataValidation type="list" allowBlank="1" showInputMessage="1" showErrorMessage="1" xr:uid="{8C6DE863-2082-4670-A8E9-C1AD4F4272C4}">
          <x14:formula1>
            <xm:f>Słowniki!$A$53:$A$105</xm:f>
          </x14:formula1>
          <xm:sqref>B23:C23</xm:sqref>
        </x14:dataValidation>
        <x14:dataValidation type="list" allowBlank="1" showInputMessage="1" showErrorMessage="1" xr:uid="{808EFCBD-E556-4048-A129-F19B4DAFA5D4}">
          <x14:formula1>
            <xm:f>Słowniki!$A$133:$A$137</xm:f>
          </x14:formula1>
          <xm:sqref>B29:C29</xm:sqref>
        </x14:dataValidation>
        <x14:dataValidation type="list" allowBlank="1" showInputMessage="1" showErrorMessage="1" xr:uid="{18838219-0F31-40F2-89B6-C554366A164F}">
          <x14:formula1>
            <xm:f>Słowniki!$A$125:$A$130</xm:f>
          </x14:formula1>
          <xm:sqref>B27:C27</xm:sqref>
        </x14:dataValidation>
        <x14:dataValidation type="list" allowBlank="1" showInputMessage="1" showErrorMessage="1" xr:uid="{F5C0AD6A-8005-4F92-B63C-6A069823D6A9}">
          <x14:formula1>
            <xm:f>Słowniki!$A$108:$A$122</xm:f>
          </x14:formula1>
          <xm:sqref>B25:C25</xm:sqref>
        </x14:dataValidation>
        <x14:dataValidation type="list" allowBlank="1" showInputMessage="1" showErrorMessage="1" xr:uid="{33EB410F-48E5-48BA-B010-E41C32231633}">
          <x14:formula1>
            <xm:f>Słowniki!$A$140:$A$167</xm:f>
          </x14:formula1>
          <xm:sqref>B16:C16</xm:sqref>
        </x14:dataValidation>
        <x14:dataValidation type="list" allowBlank="1" showInputMessage="1" showErrorMessage="1" xr:uid="{3D339404-A21A-4B2D-AFCD-07F213978B1C}">
          <x14:formula1>
            <xm:f>Słowniki!$A$170:$A$182</xm:f>
          </x14:formula1>
          <xm:sqref>B18:C18</xm:sqref>
        </x14:dataValidation>
        <x14:dataValidation type="list" allowBlank="1" showInputMessage="1" showErrorMessage="1" xr:uid="{34947BA1-EB98-4658-A8D0-0AA36707CD27}">
          <x14:formula1>
            <xm:f>Słowniki!$A$185:$A$189</xm:f>
          </x14:formula1>
          <xm:sqref>B20:C20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7F92-EA3C-43B3-9550-8E446A2DC02B}">
  <sheetPr>
    <tabColor theme="1"/>
    <pageSetUpPr fitToPage="1"/>
  </sheetPr>
  <dimension ref="A1:D88"/>
  <sheetViews>
    <sheetView tabSelected="1" topLeftCell="A79" zoomScaleNormal="100" workbookViewId="0">
      <selection activeCell="H85" sqref="H85"/>
    </sheetView>
  </sheetViews>
  <sheetFormatPr defaultColWidth="9.109375" defaultRowHeight="13.2" x14ac:dyDescent="0.3"/>
  <cols>
    <col min="1" max="1" width="5.33203125" style="22" customWidth="1"/>
    <col min="2" max="2" width="38" style="5" customWidth="1"/>
    <col min="3" max="4" width="34.109375" style="2" customWidth="1"/>
    <col min="5" max="16384" width="9.109375" style="3"/>
  </cols>
  <sheetData>
    <row r="1" spans="1:4" ht="75" customHeight="1" x14ac:dyDescent="0.3">
      <c r="A1" s="70"/>
      <c r="B1" s="70"/>
      <c r="C1" s="70"/>
      <c r="D1" s="70"/>
    </row>
    <row r="2" spans="1:4" ht="51.75" customHeight="1" x14ac:dyDescent="0.3">
      <c r="A2" s="82" t="s">
        <v>141</v>
      </c>
      <c r="B2" s="83"/>
      <c r="C2" s="83"/>
      <c r="D2" s="83"/>
    </row>
    <row r="3" spans="1:4" ht="57.75" customHeight="1" x14ac:dyDescent="0.3">
      <c r="A3" s="73" t="s">
        <v>92</v>
      </c>
      <c r="B3" s="73"/>
      <c r="C3" s="73"/>
      <c r="D3" s="73"/>
    </row>
    <row r="4" spans="1:4" ht="15" customHeight="1" x14ac:dyDescent="0.3">
      <c r="A4" s="81" t="s">
        <v>284</v>
      </c>
      <c r="B4" s="81"/>
      <c r="C4" s="81"/>
      <c r="D4" s="81"/>
    </row>
    <row r="5" spans="1:4" ht="15" customHeight="1" x14ac:dyDescent="0.3">
      <c r="B5" s="35" t="s">
        <v>91</v>
      </c>
      <c r="C5" s="69"/>
      <c r="D5" s="69"/>
    </row>
    <row r="6" spans="1:4" x14ac:dyDescent="0.3">
      <c r="B6" s="36"/>
    </row>
    <row r="8" spans="1:4" ht="13.8" thickBot="1" x14ac:dyDescent="0.35"/>
    <row r="9" spans="1:4" s="4" customFormat="1" ht="30.75" customHeight="1" thickBot="1" x14ac:dyDescent="0.35">
      <c r="A9" s="23" t="s">
        <v>2</v>
      </c>
      <c r="B9" s="24" t="s">
        <v>0</v>
      </c>
      <c r="C9" s="31" t="s">
        <v>281</v>
      </c>
      <c r="D9" s="31" t="s">
        <v>282</v>
      </c>
    </row>
    <row r="10" spans="1:4" ht="13.8" thickBot="1" x14ac:dyDescent="0.35">
      <c r="A10" s="25">
        <v>1</v>
      </c>
      <c r="B10" s="26" t="s">
        <v>1</v>
      </c>
      <c r="C10" s="27">
        <f>'Dane do wypełnienia'!B5</f>
        <v>0</v>
      </c>
      <c r="D10" s="27">
        <f>C10</f>
        <v>0</v>
      </c>
    </row>
    <row r="11" spans="1:4" ht="13.8" thickBot="1" x14ac:dyDescent="0.35">
      <c r="A11" s="25">
        <v>2</v>
      </c>
      <c r="B11" s="26" t="s">
        <v>3</v>
      </c>
      <c r="C11" s="27">
        <f>'Dane do wypełnienia'!B6</f>
        <v>0</v>
      </c>
      <c r="D11" s="27">
        <f t="shared" ref="D11:D15" si="0">C11</f>
        <v>0</v>
      </c>
    </row>
    <row r="12" spans="1:4" ht="16.2" thickBot="1" x14ac:dyDescent="0.35">
      <c r="A12" s="25">
        <v>3</v>
      </c>
      <c r="B12" s="26" t="s">
        <v>86</v>
      </c>
      <c r="C12" s="37">
        <f>'Dane do wypełnienia'!B7</f>
        <v>0</v>
      </c>
      <c r="D12" s="27">
        <f t="shared" si="0"/>
        <v>0</v>
      </c>
    </row>
    <row r="13" spans="1:4" ht="16.2" thickBot="1" x14ac:dyDescent="0.35">
      <c r="A13" s="25">
        <v>4</v>
      </c>
      <c r="B13" s="26" t="s">
        <v>87</v>
      </c>
      <c r="C13" s="37">
        <f>'Dane do wypełnienia'!B8</f>
        <v>0</v>
      </c>
      <c r="D13" s="27">
        <f t="shared" si="0"/>
        <v>0</v>
      </c>
    </row>
    <row r="14" spans="1:4" ht="27" thickBot="1" x14ac:dyDescent="0.35">
      <c r="A14" s="25">
        <v>5</v>
      </c>
      <c r="B14" s="26" t="s">
        <v>4</v>
      </c>
      <c r="C14" s="37">
        <f>'Dane do wypełnienia'!B9</f>
        <v>0</v>
      </c>
      <c r="D14" s="27">
        <f t="shared" si="0"/>
        <v>0</v>
      </c>
    </row>
    <row r="15" spans="1:4" ht="27" thickBot="1" x14ac:dyDescent="0.35">
      <c r="A15" s="25">
        <v>6</v>
      </c>
      <c r="B15" s="26" t="s">
        <v>10</v>
      </c>
      <c r="C15" s="37">
        <f>'Dane do wypełnienia'!B10</f>
        <v>0</v>
      </c>
      <c r="D15" s="27">
        <f t="shared" si="0"/>
        <v>0</v>
      </c>
    </row>
    <row r="16" spans="1:4" x14ac:dyDescent="0.3">
      <c r="A16" s="77">
        <v>7</v>
      </c>
      <c r="B16" s="28" t="s">
        <v>88</v>
      </c>
      <c r="C16" s="79">
        <f>IFERROR(C14/C13,0)</f>
        <v>0</v>
      </c>
      <c r="D16" s="79">
        <f>IFERROR(D14/D13,0)</f>
        <v>0</v>
      </c>
    </row>
    <row r="17" spans="1:4" ht="13.8" thickBot="1" x14ac:dyDescent="0.35">
      <c r="A17" s="78"/>
      <c r="B17" s="26" t="s">
        <v>89</v>
      </c>
      <c r="C17" s="80"/>
      <c r="D17" s="80"/>
    </row>
    <row r="18" spans="1:4" ht="13.8" thickBot="1" x14ac:dyDescent="0.35">
      <c r="A18" s="25">
        <v>8</v>
      </c>
      <c r="B18" s="26" t="s">
        <v>5</v>
      </c>
      <c r="C18" s="27">
        <f>'Dane do wypełnienia'!B11</f>
        <v>0</v>
      </c>
      <c r="D18" s="27">
        <f t="shared" ref="D18:D19" si="1">C18</f>
        <v>0</v>
      </c>
    </row>
    <row r="19" spans="1:4" ht="13.8" thickBot="1" x14ac:dyDescent="0.35">
      <c r="A19" s="25">
        <v>9</v>
      </c>
      <c r="B19" s="26" t="s">
        <v>6</v>
      </c>
      <c r="C19" s="27">
        <f>'Dane do wypełnienia'!B12</f>
        <v>0</v>
      </c>
      <c r="D19" s="27">
        <f t="shared" si="1"/>
        <v>0</v>
      </c>
    </row>
    <row r="20" spans="1:4" ht="61.5" customHeight="1" thickBot="1" x14ac:dyDescent="0.35">
      <c r="A20" s="25">
        <v>10</v>
      </c>
      <c r="B20" s="26" t="s">
        <v>7</v>
      </c>
      <c r="C20" s="27">
        <f>C52</f>
        <v>0</v>
      </c>
      <c r="D20" s="27">
        <f>D52</f>
        <v>0</v>
      </c>
    </row>
    <row r="21" spans="1:4" ht="50.25" customHeight="1" thickBot="1" x14ac:dyDescent="0.35">
      <c r="A21" s="25" t="s">
        <v>61</v>
      </c>
      <c r="B21" s="26" t="s">
        <v>59</v>
      </c>
      <c r="C21" s="27" t="e">
        <f>VLOOKUP(C$20,Słowniki!$A$140:$C$167,3,0)</f>
        <v>#N/A</v>
      </c>
      <c r="D21" s="27" t="e">
        <f>VLOOKUP(D$20,Słowniki!$A$140:$C$167,3,0)</f>
        <v>#N/A</v>
      </c>
    </row>
    <row r="22" spans="1:4" ht="13.8" thickBot="1" x14ac:dyDescent="0.35">
      <c r="A22" s="25">
        <v>11</v>
      </c>
      <c r="B22" s="26" t="s">
        <v>8</v>
      </c>
      <c r="C22" s="27">
        <f>C38</f>
        <v>0</v>
      </c>
      <c r="D22" s="27">
        <f>D38</f>
        <v>0</v>
      </c>
    </row>
    <row r="23" spans="1:4" s="4" customFormat="1" ht="30.75" customHeight="1" thickBot="1" x14ac:dyDescent="0.35">
      <c r="A23" s="25" t="s">
        <v>61</v>
      </c>
      <c r="B23" s="26" t="s">
        <v>60</v>
      </c>
      <c r="C23" s="27" t="e">
        <f>VLOOKUP(C$22,Słowniki!$A$53:$C$105,3,0)</f>
        <v>#N/A</v>
      </c>
      <c r="D23" s="27" t="e">
        <f>VLOOKUP(D$22,Słowniki!$A$53:$C$105,3,0)</f>
        <v>#N/A</v>
      </c>
    </row>
    <row r="24" spans="1:4" ht="29.4" thickBot="1" x14ac:dyDescent="0.35">
      <c r="A24" s="29" t="s">
        <v>9</v>
      </c>
      <c r="B24" s="30" t="s">
        <v>90</v>
      </c>
      <c r="C24" s="31" t="s">
        <v>281</v>
      </c>
      <c r="D24" s="31" t="s">
        <v>282</v>
      </c>
    </row>
    <row r="25" spans="1:4" ht="29.25" customHeight="1" thickBot="1" x14ac:dyDescent="0.35">
      <c r="A25" s="25">
        <v>1</v>
      </c>
      <c r="B25" s="32" t="str">
        <f>'Dane do wypełnienia'!A34</f>
        <v>Należy wybrać z listy</v>
      </c>
      <c r="C25" s="27">
        <f>'Dane do wypełnienia'!B34</f>
        <v>0</v>
      </c>
      <c r="D25" s="27">
        <f>C25</f>
        <v>0</v>
      </c>
    </row>
    <row r="26" spans="1:4" ht="29.25" customHeight="1" thickBot="1" x14ac:dyDescent="0.35">
      <c r="A26" s="25">
        <v>2</v>
      </c>
      <c r="B26" s="32" t="str">
        <f>'Dane do wypełnienia'!A35</f>
        <v>Należy wybrać z listy</v>
      </c>
      <c r="C26" s="27">
        <f>'Dane do wypełnienia'!B35</f>
        <v>0</v>
      </c>
      <c r="D26" s="27">
        <f t="shared" ref="D26:D36" si="2">C26</f>
        <v>0</v>
      </c>
    </row>
    <row r="27" spans="1:4" ht="29.25" customHeight="1" thickBot="1" x14ac:dyDescent="0.35">
      <c r="A27" s="25">
        <v>3</v>
      </c>
      <c r="B27" s="32" t="str">
        <f>'Dane do wypełnienia'!A36</f>
        <v>Należy wybrać z listy</v>
      </c>
      <c r="C27" s="27">
        <f>'Dane do wypełnienia'!B36</f>
        <v>0</v>
      </c>
      <c r="D27" s="27">
        <f t="shared" si="2"/>
        <v>0</v>
      </c>
    </row>
    <row r="28" spans="1:4" ht="29.25" customHeight="1" thickBot="1" x14ac:dyDescent="0.35">
      <c r="A28" s="25">
        <v>4</v>
      </c>
      <c r="B28" s="32" t="str">
        <f>'Dane do wypełnienia'!A37</f>
        <v>Należy wybrać z listy</v>
      </c>
      <c r="C28" s="27">
        <f>'Dane do wypełnienia'!B37</f>
        <v>0</v>
      </c>
      <c r="D28" s="27">
        <f t="shared" si="2"/>
        <v>0</v>
      </c>
    </row>
    <row r="29" spans="1:4" ht="29.25" customHeight="1" thickBot="1" x14ac:dyDescent="0.35">
      <c r="A29" s="25">
        <v>5</v>
      </c>
      <c r="B29" s="32" t="str">
        <f>'Dane do wypełnienia'!A38</f>
        <v>Należy wybrać z listy</v>
      </c>
      <c r="C29" s="27">
        <f>'Dane do wypełnienia'!B38</f>
        <v>0</v>
      </c>
      <c r="D29" s="27">
        <f t="shared" si="2"/>
        <v>0</v>
      </c>
    </row>
    <row r="30" spans="1:4" ht="29.25" customHeight="1" thickBot="1" x14ac:dyDescent="0.35">
      <c r="A30" s="25">
        <v>6</v>
      </c>
      <c r="B30" s="32" t="str">
        <f>'Dane do wypełnienia'!A39</f>
        <v>Należy wybrać z listy</v>
      </c>
      <c r="C30" s="27">
        <f>'Dane do wypełnienia'!B39</f>
        <v>0</v>
      </c>
      <c r="D30" s="27">
        <f t="shared" si="2"/>
        <v>0</v>
      </c>
    </row>
    <row r="31" spans="1:4" ht="29.25" customHeight="1" thickBot="1" x14ac:dyDescent="0.35">
      <c r="A31" s="25">
        <v>7</v>
      </c>
      <c r="B31" s="32" t="str">
        <f>'Dane do wypełnienia'!A40</f>
        <v>Należy wybrać z listy</v>
      </c>
      <c r="C31" s="27">
        <f>'Dane do wypełnienia'!B40</f>
        <v>0</v>
      </c>
      <c r="D31" s="27">
        <f t="shared" si="2"/>
        <v>0</v>
      </c>
    </row>
    <row r="32" spans="1:4" ht="29.25" customHeight="1" thickBot="1" x14ac:dyDescent="0.35">
      <c r="A32" s="25">
        <v>8</v>
      </c>
      <c r="B32" s="32" t="str">
        <f>'Dane do wypełnienia'!A41</f>
        <v>Należy wybrać z listy</v>
      </c>
      <c r="C32" s="27">
        <f>'Dane do wypełnienia'!B43</f>
        <v>0</v>
      </c>
      <c r="D32" s="27">
        <f t="shared" si="2"/>
        <v>0</v>
      </c>
    </row>
    <row r="33" spans="1:4" ht="29.25" customHeight="1" thickBot="1" x14ac:dyDescent="0.35">
      <c r="A33" s="25">
        <v>9</v>
      </c>
      <c r="B33" s="32" t="str">
        <f>'Dane do wypełnienia'!A42</f>
        <v>Należy wybrać z listy</v>
      </c>
      <c r="C33" s="27">
        <f>'Dane do wypełnienia'!B44</f>
        <v>0</v>
      </c>
      <c r="D33" s="27">
        <f t="shared" si="2"/>
        <v>0</v>
      </c>
    </row>
    <row r="34" spans="1:4" ht="29.25" customHeight="1" thickBot="1" x14ac:dyDescent="0.35">
      <c r="A34" s="25">
        <v>10</v>
      </c>
      <c r="B34" s="32" t="str">
        <f>'Dane do wypełnienia'!A43</f>
        <v>Należy wybrać z listy</v>
      </c>
      <c r="C34" s="27">
        <f>'Dane do wypełnienia'!B45</f>
        <v>0</v>
      </c>
      <c r="D34" s="27">
        <f t="shared" si="2"/>
        <v>0</v>
      </c>
    </row>
    <row r="35" spans="1:4" ht="29.25" customHeight="1" thickBot="1" x14ac:dyDescent="0.35">
      <c r="A35" s="25">
        <v>11</v>
      </c>
      <c r="B35" s="32" t="str">
        <f>'Dane do wypełnienia'!A44</f>
        <v>Należy wybrać z listy</v>
      </c>
      <c r="C35" s="27">
        <f>'Dane do wypełnienia'!B46</f>
        <v>0</v>
      </c>
      <c r="D35" s="27">
        <f t="shared" si="2"/>
        <v>0</v>
      </c>
    </row>
    <row r="36" spans="1:4" ht="29.25" customHeight="1" thickBot="1" x14ac:dyDescent="0.35">
      <c r="A36" s="25">
        <v>12</v>
      </c>
      <c r="B36" s="32" t="str">
        <f>'Dane do wypełnienia'!A45</f>
        <v>Należy wybrać z listy</v>
      </c>
      <c r="C36" s="27">
        <f>'Dane do wypełnienia'!B47</f>
        <v>0</v>
      </c>
      <c r="D36" s="27">
        <f t="shared" si="2"/>
        <v>0</v>
      </c>
    </row>
    <row r="37" spans="1:4" ht="40.200000000000003" thickBot="1" x14ac:dyDescent="0.35">
      <c r="A37" s="29" t="s">
        <v>48</v>
      </c>
      <c r="B37" s="30" t="s">
        <v>49</v>
      </c>
      <c r="C37" s="31" t="s">
        <v>281</v>
      </c>
      <c r="D37" s="31" t="s">
        <v>282</v>
      </c>
    </row>
    <row r="38" spans="1:4" ht="13.8" thickBot="1" x14ac:dyDescent="0.35">
      <c r="A38" s="25">
        <v>1</v>
      </c>
      <c r="B38" s="26" t="s">
        <v>68</v>
      </c>
      <c r="C38" s="27">
        <f>'Dane do wypełnienia'!B23</f>
        <v>0</v>
      </c>
      <c r="D38" s="27">
        <f>'Dane do wypełnienia'!C23</f>
        <v>0</v>
      </c>
    </row>
    <row r="39" spans="1:4" ht="13.8" thickBot="1" x14ac:dyDescent="0.35">
      <c r="A39" s="25">
        <v>2</v>
      </c>
      <c r="B39" s="26" t="s">
        <v>69</v>
      </c>
      <c r="C39" s="27">
        <f>'Dane do wypełnienia'!B27</f>
        <v>0</v>
      </c>
      <c r="D39" s="27">
        <f>'Dane do wypełnienia'!C27</f>
        <v>0</v>
      </c>
    </row>
    <row r="40" spans="1:4" s="4" customFormat="1" ht="13.8" thickBot="1" x14ac:dyDescent="0.35">
      <c r="A40" s="25">
        <v>3</v>
      </c>
      <c r="B40" s="26" t="s">
        <v>70</v>
      </c>
      <c r="C40" s="27">
        <f>'Dane do wypełnienia'!B25</f>
        <v>0</v>
      </c>
      <c r="D40" s="27">
        <f>'Dane do wypełnienia'!C25</f>
        <v>0</v>
      </c>
    </row>
    <row r="41" spans="1:4" ht="13.8" thickBot="1" x14ac:dyDescent="0.35">
      <c r="A41" s="25">
        <v>4</v>
      </c>
      <c r="B41" s="26" t="s">
        <v>71</v>
      </c>
      <c r="C41" s="27">
        <f>'Dane do wypełnienia'!B29</f>
        <v>0</v>
      </c>
      <c r="D41" s="27">
        <f>'Dane do wypełnienia'!C29</f>
        <v>0</v>
      </c>
    </row>
    <row r="42" spans="1:4" ht="27" thickBot="1" x14ac:dyDescent="0.35">
      <c r="A42" s="25">
        <v>5</v>
      </c>
      <c r="B42" s="26" t="s">
        <v>54</v>
      </c>
      <c r="C42" s="37" t="s">
        <v>93</v>
      </c>
      <c r="D42" s="37" t="str">
        <f>C42</f>
        <v>bez przerw</v>
      </c>
    </row>
    <row r="43" spans="1:4" s="1" customFormat="1" ht="27" thickBot="1" x14ac:dyDescent="0.35">
      <c r="A43" s="25">
        <v>6</v>
      </c>
      <c r="B43" s="26" t="s">
        <v>55</v>
      </c>
      <c r="C43" s="37" t="s">
        <v>93</v>
      </c>
      <c r="D43" s="37" t="str">
        <f>C43</f>
        <v>bez przerw</v>
      </c>
    </row>
    <row r="44" spans="1:4" s="1" customFormat="1" ht="40.200000000000003" thickBot="1" x14ac:dyDescent="0.35">
      <c r="A44" s="29" t="s">
        <v>57</v>
      </c>
      <c r="B44" s="30" t="s">
        <v>49</v>
      </c>
      <c r="C44" s="31" t="s">
        <v>281</v>
      </c>
      <c r="D44" s="31" t="s">
        <v>282</v>
      </c>
    </row>
    <row r="45" spans="1:4" s="1" customFormat="1" ht="31.5" customHeight="1" thickBot="1" x14ac:dyDescent="0.35">
      <c r="A45" s="25">
        <v>1</v>
      </c>
      <c r="B45" s="26" t="s">
        <v>50</v>
      </c>
      <c r="C45" s="37" t="e">
        <f>'Dane do wypełnienia'!B24</f>
        <v>#N/A</v>
      </c>
      <c r="D45" s="37" t="e">
        <f>'Dane do wypełnienia'!C24</f>
        <v>#N/A</v>
      </c>
    </row>
    <row r="46" spans="1:4" s="1" customFormat="1" ht="31.5" customHeight="1" thickBot="1" x14ac:dyDescent="0.35">
      <c r="A46" s="25">
        <v>2</v>
      </c>
      <c r="B46" s="26" t="s">
        <v>51</v>
      </c>
      <c r="C46" s="37" t="e">
        <f>'Dane do wypełnienia'!B28</f>
        <v>#N/A</v>
      </c>
      <c r="D46" s="37" t="e">
        <f>'Dane do wypełnienia'!C28</f>
        <v>#N/A</v>
      </c>
    </row>
    <row r="47" spans="1:4" s="4" customFormat="1" ht="31.5" customHeight="1" thickBot="1" x14ac:dyDescent="0.35">
      <c r="A47" s="25">
        <v>3</v>
      </c>
      <c r="B47" s="26" t="s">
        <v>52</v>
      </c>
      <c r="C47" s="37" t="e">
        <f>'Dane do wypełnienia'!B26</f>
        <v>#N/A</v>
      </c>
      <c r="D47" s="37" t="e">
        <f>'Dane do wypełnienia'!C26</f>
        <v>#N/A</v>
      </c>
    </row>
    <row r="48" spans="1:4" ht="31.5" customHeight="1" thickBot="1" x14ac:dyDescent="0.35">
      <c r="A48" s="25">
        <v>4</v>
      </c>
      <c r="B48" s="26" t="s">
        <v>53</v>
      </c>
      <c r="C48" s="37" t="e">
        <f>'Dane do wypełnienia'!B30</f>
        <v>#N/A</v>
      </c>
      <c r="D48" s="37" t="e">
        <f>'Dane do wypełnienia'!C30</f>
        <v>#N/A</v>
      </c>
    </row>
    <row r="49" spans="1:4" ht="31.5" customHeight="1" thickBot="1" x14ac:dyDescent="0.35">
      <c r="A49" s="25">
        <v>5</v>
      </c>
      <c r="B49" s="26" t="s">
        <v>54</v>
      </c>
      <c r="C49" s="37">
        <v>1</v>
      </c>
      <c r="D49" s="37">
        <f>C49</f>
        <v>1</v>
      </c>
    </row>
    <row r="50" spans="1:4" ht="31.5" customHeight="1" thickBot="1" x14ac:dyDescent="0.35">
      <c r="A50" s="25">
        <v>6</v>
      </c>
      <c r="B50" s="26" t="s">
        <v>55</v>
      </c>
      <c r="C50" s="37">
        <v>1</v>
      </c>
      <c r="D50" s="37">
        <f>C50</f>
        <v>1</v>
      </c>
    </row>
    <row r="51" spans="1:4" ht="27" thickBot="1" x14ac:dyDescent="0.35">
      <c r="A51" s="29" t="s">
        <v>58</v>
      </c>
      <c r="B51" s="30" t="s">
        <v>67</v>
      </c>
      <c r="C51" s="31" t="s">
        <v>281</v>
      </c>
      <c r="D51" s="31" t="s">
        <v>282</v>
      </c>
    </row>
    <row r="52" spans="1:4" ht="63" customHeight="1" thickBot="1" x14ac:dyDescent="0.35">
      <c r="A52" s="25">
        <v>1</v>
      </c>
      <c r="B52" s="26" t="s">
        <v>68</v>
      </c>
      <c r="C52" s="27">
        <f>'Dane do wypełnienia'!B16</f>
        <v>0</v>
      </c>
      <c r="D52" s="27">
        <f>'Dane do wypełnienia'!C16</f>
        <v>0</v>
      </c>
    </row>
    <row r="53" spans="1:4" ht="13.8" thickBot="1" x14ac:dyDescent="0.35">
      <c r="A53" s="25">
        <v>2</v>
      </c>
      <c r="B53" s="26" t="s">
        <v>69</v>
      </c>
      <c r="C53" s="27">
        <f>'Dane do wypełnienia'!B18</f>
        <v>0</v>
      </c>
      <c r="D53" s="27">
        <f>'Dane do wypełnienia'!C18</f>
        <v>0</v>
      </c>
    </row>
    <row r="54" spans="1:4" s="4" customFormat="1" ht="59.25" customHeight="1" thickBot="1" x14ac:dyDescent="0.35">
      <c r="A54" s="25">
        <v>3</v>
      </c>
      <c r="B54" s="26" t="s">
        <v>72</v>
      </c>
      <c r="C54" s="27">
        <f>'Dane do wypełnienia'!B20</f>
        <v>0</v>
      </c>
      <c r="D54" s="27">
        <f>'Dane do wypełnienia'!C20</f>
        <v>0</v>
      </c>
    </row>
    <row r="55" spans="1:4" ht="27" thickBot="1" x14ac:dyDescent="0.35">
      <c r="A55" s="29" t="s">
        <v>73</v>
      </c>
      <c r="B55" s="30" t="s">
        <v>56</v>
      </c>
      <c r="C55" s="31" t="s">
        <v>281</v>
      </c>
      <c r="D55" s="31" t="s">
        <v>282</v>
      </c>
    </row>
    <row r="56" spans="1:4" ht="28.5" customHeight="1" thickBot="1" x14ac:dyDescent="0.35">
      <c r="A56" s="25">
        <v>1</v>
      </c>
      <c r="B56" s="26" t="s">
        <v>50</v>
      </c>
      <c r="C56" s="37" t="e">
        <f>'Dane do wypełnienia'!B17</f>
        <v>#N/A</v>
      </c>
      <c r="D56" s="37" t="e">
        <f>'Dane do wypełnienia'!C17</f>
        <v>#N/A</v>
      </c>
    </row>
    <row r="57" spans="1:4" ht="28.5" customHeight="1" thickBot="1" x14ac:dyDescent="0.35">
      <c r="A57" s="25">
        <v>2</v>
      </c>
      <c r="B57" s="26" t="s">
        <v>51</v>
      </c>
      <c r="C57" s="37" t="e">
        <f>'Dane do wypełnienia'!B19</f>
        <v>#N/A</v>
      </c>
      <c r="D57" s="37" t="e">
        <f>'Dane do wypełnienia'!C19</f>
        <v>#N/A</v>
      </c>
    </row>
    <row r="58" spans="1:4" s="4" customFormat="1" ht="28.5" customHeight="1" thickBot="1" x14ac:dyDescent="0.35">
      <c r="A58" s="25">
        <v>3</v>
      </c>
      <c r="B58" s="26" t="s">
        <v>53</v>
      </c>
      <c r="C58" s="27" t="e">
        <f>'Dane do wypełnienia'!B21</f>
        <v>#N/A</v>
      </c>
      <c r="D58" s="27" t="e">
        <f>'Dane do wypełnienia'!C21</f>
        <v>#N/A</v>
      </c>
    </row>
    <row r="59" spans="1:4" ht="13.8" thickBot="1" x14ac:dyDescent="0.35">
      <c r="A59" s="29" t="s">
        <v>74</v>
      </c>
      <c r="B59" s="33" t="s">
        <v>75</v>
      </c>
      <c r="C59" s="31" t="s">
        <v>281</v>
      </c>
      <c r="D59" s="31" t="s">
        <v>282</v>
      </c>
    </row>
    <row r="60" spans="1:4" ht="27" thickBot="1" x14ac:dyDescent="0.35">
      <c r="A60" s="25">
        <v>1</v>
      </c>
      <c r="B60" s="26" t="s">
        <v>76</v>
      </c>
      <c r="C60" s="37">
        <f>'Dane do wypełnienia'!B51</f>
        <v>0</v>
      </c>
      <c r="D60" s="37">
        <f>'Dane do wypełnienia'!C51</f>
        <v>0</v>
      </c>
    </row>
    <row r="61" spans="1:4" ht="27" thickBot="1" x14ac:dyDescent="0.35">
      <c r="A61" s="25">
        <v>2</v>
      </c>
      <c r="B61" s="26" t="s">
        <v>77</v>
      </c>
      <c r="C61" s="37">
        <f>'Dane do wypełnienia'!B52</f>
        <v>0</v>
      </c>
      <c r="D61" s="37">
        <f>'Dane do wypełnienia'!C52</f>
        <v>0</v>
      </c>
    </row>
    <row r="62" spans="1:4" ht="40.200000000000003" thickBot="1" x14ac:dyDescent="0.35">
      <c r="A62" s="25">
        <v>3</v>
      </c>
      <c r="B62" s="26" t="s">
        <v>79</v>
      </c>
      <c r="C62" s="37">
        <f>'Dane do wypełnienia'!B49</f>
        <v>0</v>
      </c>
      <c r="D62" s="37">
        <f>'Dane do wypełnienia'!C49</f>
        <v>0</v>
      </c>
    </row>
    <row r="63" spans="1:4" ht="40.200000000000003" thickBot="1" x14ac:dyDescent="0.35">
      <c r="A63" s="25">
        <v>4</v>
      </c>
      <c r="B63" s="26" t="s">
        <v>78</v>
      </c>
      <c r="C63" s="37" t="e">
        <f>C62/(C45*C46*C47*C48)</f>
        <v>#N/A</v>
      </c>
      <c r="D63" s="37" t="e">
        <f>D62/(D45*D46*D47*D48)</f>
        <v>#N/A</v>
      </c>
    </row>
    <row r="64" spans="1:4" ht="40.200000000000003" thickBot="1" x14ac:dyDescent="0.35">
      <c r="A64" s="25">
        <v>5</v>
      </c>
      <c r="B64" s="26" t="s">
        <v>80</v>
      </c>
      <c r="C64" s="37" t="e">
        <f>VLOOKUP(C$23,Słowniki!$A$43:$F$50,6,0)*C63</f>
        <v>#N/A</v>
      </c>
      <c r="D64" s="37" t="e">
        <f>VLOOKUP(D$23,Słowniki!$A$43:$F$50,6,0)*D63</f>
        <v>#N/A</v>
      </c>
    </row>
    <row r="65" spans="1:4" ht="40.200000000000003" thickBot="1" x14ac:dyDescent="0.35">
      <c r="A65" s="25">
        <v>6</v>
      </c>
      <c r="B65" s="26" t="s">
        <v>85</v>
      </c>
      <c r="C65" s="37">
        <f>'Dane do wypełnienia'!B50</f>
        <v>0</v>
      </c>
      <c r="D65" s="37">
        <f>C65</f>
        <v>0</v>
      </c>
    </row>
    <row r="66" spans="1:4" ht="40.200000000000003" thickBot="1" x14ac:dyDescent="0.35">
      <c r="A66" s="25">
        <v>7</v>
      </c>
      <c r="B66" s="26" t="s">
        <v>83</v>
      </c>
      <c r="C66" s="37" t="e">
        <f>C65/(C56*C57*C58)</f>
        <v>#N/A</v>
      </c>
      <c r="D66" s="37" t="e">
        <f>D65/(D56*D57*D58)</f>
        <v>#N/A</v>
      </c>
    </row>
    <row r="67" spans="1:4" ht="40.200000000000003" thickBot="1" x14ac:dyDescent="0.35">
      <c r="A67" s="25">
        <v>8</v>
      </c>
      <c r="B67" s="26" t="s">
        <v>84</v>
      </c>
      <c r="C67" s="37" t="e">
        <f>VLOOKUP(C$21,Słowniki!$A$43:$F$50,6,0)*C66</f>
        <v>#N/A</v>
      </c>
      <c r="D67" s="37" t="e">
        <f>VLOOKUP(D$21,Słowniki!$A$43:$F$50,6,0)*D66</f>
        <v>#N/A</v>
      </c>
    </row>
    <row r="68" spans="1:4" ht="13.8" thickBot="1" x14ac:dyDescent="0.35">
      <c r="A68" s="29" t="s">
        <v>82</v>
      </c>
      <c r="B68" s="34" t="s">
        <v>81</v>
      </c>
      <c r="C68" s="31" t="s">
        <v>281</v>
      </c>
      <c r="D68" s="31" t="s">
        <v>282</v>
      </c>
    </row>
    <row r="69" spans="1:4" ht="13.8" thickBot="1" x14ac:dyDescent="0.35">
      <c r="A69" s="25">
        <v>1</v>
      </c>
      <c r="B69" s="26" t="s">
        <v>81</v>
      </c>
      <c r="C69" s="27" t="e">
        <f>C74*C71/1000+C72*C75/1000</f>
        <v>#N/A</v>
      </c>
      <c r="D69" s="27" t="e">
        <f>D74*D71/1000+D72*D75/1000</f>
        <v>#N/A</v>
      </c>
    </row>
    <row r="70" spans="1:4" ht="15.75" customHeight="1" thickBot="1" x14ac:dyDescent="0.35">
      <c r="A70" s="25">
        <v>2</v>
      </c>
      <c r="B70" s="26" t="s">
        <v>129</v>
      </c>
      <c r="C70" s="74" t="e">
        <f>C69-D69</f>
        <v>#N/A</v>
      </c>
      <c r="D70" s="75"/>
    </row>
    <row r="71" spans="1:4" ht="27" thickBot="1" x14ac:dyDescent="0.35">
      <c r="A71" s="25">
        <v>3</v>
      </c>
      <c r="B71" s="26" t="s">
        <v>130</v>
      </c>
      <c r="C71" s="37" t="e">
        <f>VLOOKUP(C$21,Słowniki!$A$43:$B$50,2,0)</f>
        <v>#N/A</v>
      </c>
      <c r="D71" s="37" t="e">
        <f>VLOOKUP(D$21,Słowniki!$A$43:$B$50,2,0)</f>
        <v>#N/A</v>
      </c>
    </row>
    <row r="72" spans="1:4" ht="27" thickBot="1" x14ac:dyDescent="0.35">
      <c r="A72" s="25">
        <v>4</v>
      </c>
      <c r="B72" s="26" t="s">
        <v>131</v>
      </c>
      <c r="C72" s="37" t="e">
        <f>VLOOKUP(C$23,Słowniki!$A$43:$B$50,2,0)</f>
        <v>#N/A</v>
      </c>
      <c r="D72" s="37" t="e">
        <f>VLOOKUP(D$23,Słowniki!$A$43:$B$50,2,0)</f>
        <v>#N/A</v>
      </c>
    </row>
    <row r="73" spans="1:4" ht="13.8" thickBot="1" x14ac:dyDescent="0.35">
      <c r="A73" s="29" t="s">
        <v>137</v>
      </c>
      <c r="B73" s="34" t="s">
        <v>132</v>
      </c>
      <c r="C73" s="31" t="s">
        <v>281</v>
      </c>
      <c r="D73" s="31" t="s">
        <v>282</v>
      </c>
    </row>
    <row r="74" spans="1:4" ht="13.8" thickBot="1" x14ac:dyDescent="0.35">
      <c r="A74" s="25">
        <v>1</v>
      </c>
      <c r="B74" s="26" t="s">
        <v>133</v>
      </c>
      <c r="C74" s="27" t="e">
        <f>C63*C13/1000*3.6</f>
        <v>#N/A</v>
      </c>
      <c r="D74" s="27" t="e">
        <f>D63*D13/1000*3.6</f>
        <v>#N/A</v>
      </c>
    </row>
    <row r="75" spans="1:4" ht="13.8" thickBot="1" x14ac:dyDescent="0.35">
      <c r="A75" s="25">
        <v>2</v>
      </c>
      <c r="B75" s="26" t="s">
        <v>134</v>
      </c>
      <c r="C75" s="27" t="e">
        <f>C66*C13/1000*3.6</f>
        <v>#N/A</v>
      </c>
      <c r="D75" s="27" t="e">
        <f>D66*D13/1000*3.6</f>
        <v>#N/A</v>
      </c>
    </row>
    <row r="76" spans="1:4" ht="13.8" thickBot="1" x14ac:dyDescent="0.35">
      <c r="A76" s="25">
        <v>3</v>
      </c>
      <c r="B76" s="26" t="s">
        <v>135</v>
      </c>
      <c r="C76" s="27" t="e">
        <f>C75+C74</f>
        <v>#N/A</v>
      </c>
      <c r="D76" s="27" t="e">
        <f>D75+D74</f>
        <v>#N/A</v>
      </c>
    </row>
    <row r="78" spans="1:4" ht="204.75" customHeight="1" x14ac:dyDescent="0.3">
      <c r="A78" s="73" t="s">
        <v>138</v>
      </c>
      <c r="B78" s="73"/>
      <c r="C78" s="73"/>
      <c r="D78" s="73"/>
    </row>
    <row r="80" spans="1:4" ht="115.5" customHeight="1" x14ac:dyDescent="0.3">
      <c r="A80" s="73" t="s">
        <v>280</v>
      </c>
      <c r="B80" s="73"/>
      <c r="C80" s="73"/>
      <c r="D80" s="73"/>
    </row>
    <row r="82" spans="1:4" x14ac:dyDescent="0.3">
      <c r="B82" s="5" t="s">
        <v>142</v>
      </c>
      <c r="C82" s="70" t="s">
        <v>142</v>
      </c>
      <c r="D82" s="70"/>
    </row>
    <row r="83" spans="1:4" ht="15" customHeight="1" x14ac:dyDescent="0.3">
      <c r="B83" s="76" t="s">
        <v>283</v>
      </c>
      <c r="C83" s="69" t="s">
        <v>285</v>
      </c>
      <c r="D83" s="69"/>
    </row>
    <row r="84" spans="1:4" ht="15" customHeight="1" x14ac:dyDescent="0.3">
      <c r="B84" s="76"/>
      <c r="C84" s="69" t="s">
        <v>139</v>
      </c>
      <c r="D84" s="69"/>
    </row>
    <row r="85" spans="1:4" ht="14.4" x14ac:dyDescent="0.3">
      <c r="B85"/>
      <c r="C85"/>
    </row>
    <row r="86" spans="1:4" ht="73.5" customHeight="1" x14ac:dyDescent="0.3">
      <c r="A86" s="56" t="s">
        <v>140</v>
      </c>
      <c r="B86" s="71" t="s">
        <v>143</v>
      </c>
      <c r="C86" s="72"/>
      <c r="D86" s="72"/>
    </row>
    <row r="87" spans="1:4" ht="14.4" x14ac:dyDescent="0.3">
      <c r="B87" s="55"/>
      <c r="C87"/>
    </row>
    <row r="88" spans="1:4" ht="13.8" x14ac:dyDescent="0.3">
      <c r="B88" s="55"/>
      <c r="C88" s="55"/>
    </row>
  </sheetData>
  <mergeCells count="16">
    <mergeCell ref="C83:D83"/>
    <mergeCell ref="C82:D82"/>
    <mergeCell ref="B86:D86"/>
    <mergeCell ref="A3:D3"/>
    <mergeCell ref="A1:D1"/>
    <mergeCell ref="C70:D70"/>
    <mergeCell ref="A78:D78"/>
    <mergeCell ref="A80:D80"/>
    <mergeCell ref="B83:B84"/>
    <mergeCell ref="A16:A17"/>
    <mergeCell ref="C16:C17"/>
    <mergeCell ref="D16:D17"/>
    <mergeCell ref="A4:D4"/>
    <mergeCell ref="C5:D5"/>
    <mergeCell ref="A2:D2"/>
    <mergeCell ref="C84:D84"/>
  </mergeCells>
  <conditionalFormatting sqref="A77:D77 A78 A79:D79 A80 A81:D81 A82:C82 C82:C84 A83:A88 D85 D87:D88 A89:D1048576">
    <cfRule type="containsText" dxfId="2" priority="19" operator="containsText" text="Należy wybrać z listy">
      <formula>NOT(ISERROR(SEARCH("Należy wybrać z listy",A77)))</formula>
    </cfRule>
  </conditionalFormatting>
  <conditionalFormatting sqref="B25:B36">
    <cfRule type="notContainsBlanks" dxfId="1" priority="1">
      <formula>LEN(TRIM(B25))&gt;0</formula>
    </cfRule>
  </conditionalFormatting>
  <conditionalFormatting sqref="C10:D23">
    <cfRule type="iconSet" priority="2">
      <iconSet iconSet="3Symbols2">
        <cfvo type="percent" val="0"/>
        <cfvo type="num" val="0" gte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D9D1-5B17-46AB-8CF8-D4EC678FEADE}">
  <dimension ref="A1:F189"/>
  <sheetViews>
    <sheetView topLeftCell="A24" zoomScaleNormal="100" workbookViewId="0">
      <selection activeCell="A33" sqref="A33"/>
    </sheetView>
  </sheetViews>
  <sheetFormatPr defaultColWidth="9.109375" defaultRowHeight="11.4" x14ac:dyDescent="0.2"/>
  <cols>
    <col min="1" max="1" width="131.88671875" style="14" customWidth="1"/>
    <col min="2" max="2" width="15.44140625" style="65" customWidth="1"/>
    <col min="3" max="3" width="19.33203125" style="14" customWidth="1"/>
    <col min="4" max="6" width="15.44140625" style="14" customWidth="1"/>
    <col min="7" max="16384" width="9.109375" style="14"/>
  </cols>
  <sheetData>
    <row r="1" spans="1:2" s="17" customFormat="1" ht="12" x14ac:dyDescent="0.25">
      <c r="A1" s="16" t="s">
        <v>1</v>
      </c>
      <c r="B1" s="64"/>
    </row>
    <row r="2" spans="1:2" x14ac:dyDescent="0.2">
      <c r="A2" s="38" t="s">
        <v>102</v>
      </c>
    </row>
    <row r="3" spans="1:2" x14ac:dyDescent="0.2">
      <c r="A3" s="38" t="s">
        <v>96</v>
      </c>
    </row>
    <row r="4" spans="1:2" x14ac:dyDescent="0.2">
      <c r="A4" s="38" t="s">
        <v>108</v>
      </c>
    </row>
    <row r="5" spans="1:2" x14ac:dyDescent="0.2">
      <c r="A5" s="38" t="s">
        <v>105</v>
      </c>
    </row>
    <row r="6" spans="1:2" x14ac:dyDescent="0.2">
      <c r="A6" s="38" t="s">
        <v>98</v>
      </c>
    </row>
    <row r="7" spans="1:2" x14ac:dyDescent="0.2">
      <c r="A7" s="38" t="s">
        <v>100</v>
      </c>
    </row>
    <row r="8" spans="1:2" x14ac:dyDescent="0.2">
      <c r="A8" s="38" t="s">
        <v>103</v>
      </c>
    </row>
    <row r="9" spans="1:2" x14ac:dyDescent="0.2">
      <c r="A9" s="38" t="s">
        <v>107</v>
      </c>
    </row>
    <row r="10" spans="1:2" x14ac:dyDescent="0.2">
      <c r="A10" s="38" t="s">
        <v>99</v>
      </c>
    </row>
    <row r="11" spans="1:2" x14ac:dyDescent="0.2">
      <c r="A11" s="38" t="s">
        <v>101</v>
      </c>
    </row>
    <row r="12" spans="1:2" x14ac:dyDescent="0.2">
      <c r="A12" s="38" t="s">
        <v>104</v>
      </c>
    </row>
    <row r="13" spans="1:2" x14ac:dyDescent="0.2">
      <c r="A13" s="38" t="s">
        <v>95</v>
      </c>
    </row>
    <row r="14" spans="1:2" x14ac:dyDescent="0.2">
      <c r="A14" s="38" t="s">
        <v>106</v>
      </c>
    </row>
    <row r="15" spans="1:2" x14ac:dyDescent="0.2">
      <c r="A15" s="15" t="s">
        <v>94</v>
      </c>
    </row>
    <row r="16" spans="1:2" x14ac:dyDescent="0.2">
      <c r="A16" s="38" t="s">
        <v>97</v>
      </c>
    </row>
    <row r="17" spans="1:2" x14ac:dyDescent="0.2">
      <c r="A17" s="38" t="s">
        <v>109</v>
      </c>
    </row>
    <row r="19" spans="1:2" s="17" customFormat="1" ht="12" x14ac:dyDescent="0.25">
      <c r="A19" s="16" t="s">
        <v>24</v>
      </c>
      <c r="B19" s="64"/>
    </row>
    <row r="20" spans="1:2" x14ac:dyDescent="0.2">
      <c r="A20" s="15" t="s">
        <v>47</v>
      </c>
    </row>
    <row r="21" spans="1:2" x14ac:dyDescent="0.2">
      <c r="A21" s="15" t="s">
        <v>29</v>
      </c>
    </row>
    <row r="22" spans="1:2" x14ac:dyDescent="0.2">
      <c r="A22" s="15" t="s">
        <v>30</v>
      </c>
    </row>
    <row r="23" spans="1:2" x14ac:dyDescent="0.2">
      <c r="A23" s="15" t="s">
        <v>31</v>
      </c>
    </row>
    <row r="24" spans="1:2" x14ac:dyDescent="0.2">
      <c r="A24" s="15" t="s">
        <v>32</v>
      </c>
    </row>
    <row r="25" spans="1:2" x14ac:dyDescent="0.2">
      <c r="A25" s="15" t="s">
        <v>25</v>
      </c>
    </row>
    <row r="26" spans="1:2" x14ac:dyDescent="0.2">
      <c r="A26" s="15" t="s">
        <v>26</v>
      </c>
    </row>
    <row r="27" spans="1:2" x14ac:dyDescent="0.2">
      <c r="A27" s="15" t="s">
        <v>27</v>
      </c>
    </row>
    <row r="28" spans="1:2" x14ac:dyDescent="0.2">
      <c r="A28" s="15" t="s">
        <v>28</v>
      </c>
    </row>
    <row r="29" spans="1:2" x14ac:dyDescent="0.2">
      <c r="A29" s="15" t="s">
        <v>33</v>
      </c>
    </row>
    <row r="30" spans="1:2" x14ac:dyDescent="0.2">
      <c r="A30" s="15" t="s">
        <v>34</v>
      </c>
    </row>
    <row r="31" spans="1:2" x14ac:dyDescent="0.2">
      <c r="A31" s="15" t="s">
        <v>35</v>
      </c>
    </row>
    <row r="32" spans="1:2" x14ac:dyDescent="0.2">
      <c r="A32" s="15" t="s">
        <v>279</v>
      </c>
    </row>
    <row r="33" spans="1:6" x14ac:dyDescent="0.2">
      <c r="A33" s="15" t="s">
        <v>36</v>
      </c>
    </row>
    <row r="34" spans="1:6" x14ac:dyDescent="0.2">
      <c r="A34" s="15" t="s">
        <v>37</v>
      </c>
    </row>
    <row r="35" spans="1:6" x14ac:dyDescent="0.2">
      <c r="A35" s="15" t="s">
        <v>40</v>
      </c>
    </row>
    <row r="36" spans="1:6" x14ac:dyDescent="0.2">
      <c r="A36" s="15" t="s">
        <v>38</v>
      </c>
    </row>
    <row r="37" spans="1:6" x14ac:dyDescent="0.2">
      <c r="A37" s="15" t="s">
        <v>41</v>
      </c>
    </row>
    <row r="38" spans="1:6" x14ac:dyDescent="0.2">
      <c r="A38" s="15" t="s">
        <v>39</v>
      </c>
    </row>
    <row r="39" spans="1:6" x14ac:dyDescent="0.2">
      <c r="A39" s="15" t="s">
        <v>43</v>
      </c>
    </row>
    <row r="40" spans="1:6" x14ac:dyDescent="0.2">
      <c r="A40" s="15" t="s">
        <v>42</v>
      </c>
    </row>
    <row r="41" spans="1:6" ht="12" thickBot="1" x14ac:dyDescent="0.25"/>
    <row r="42" spans="1:6" ht="27" thickBot="1" x14ac:dyDescent="0.25">
      <c r="A42" s="41" t="s">
        <v>117</v>
      </c>
      <c r="B42" s="62" t="s">
        <v>118</v>
      </c>
      <c r="C42" s="43" t="s">
        <v>119</v>
      </c>
      <c r="D42" s="42" t="s">
        <v>118</v>
      </c>
      <c r="E42" s="43" t="s">
        <v>119</v>
      </c>
      <c r="F42" s="43" t="s">
        <v>136</v>
      </c>
    </row>
    <row r="43" spans="1:6" ht="13.2" x14ac:dyDescent="0.2">
      <c r="A43" s="44" t="s">
        <v>120</v>
      </c>
      <c r="B43" s="52">
        <v>94.25</v>
      </c>
      <c r="C43" s="45" t="s">
        <v>121</v>
      </c>
      <c r="D43" s="52" t="s">
        <v>61</v>
      </c>
      <c r="E43" s="45" t="s">
        <v>61</v>
      </c>
      <c r="F43" s="45">
        <v>1.1000000000000001</v>
      </c>
    </row>
    <row r="44" spans="1:6" ht="13.2" x14ac:dyDescent="0.2">
      <c r="A44" s="46" t="s">
        <v>122</v>
      </c>
      <c r="B44" s="53">
        <v>111.41</v>
      </c>
      <c r="C44" s="47" t="s">
        <v>121</v>
      </c>
      <c r="D44" s="53" t="s">
        <v>61</v>
      </c>
      <c r="E44" s="47" t="s">
        <v>61</v>
      </c>
      <c r="F44" s="47">
        <v>1.1000000000000001</v>
      </c>
    </row>
    <row r="45" spans="1:6" ht="13.2" x14ac:dyDescent="0.2">
      <c r="A45" s="46" t="s">
        <v>123</v>
      </c>
      <c r="B45" s="53">
        <v>77.75</v>
      </c>
      <c r="C45" s="47" t="s">
        <v>121</v>
      </c>
      <c r="D45" s="53" t="s">
        <v>61</v>
      </c>
      <c r="E45" s="47" t="s">
        <v>61</v>
      </c>
      <c r="F45" s="47">
        <v>1.1000000000000001</v>
      </c>
    </row>
    <row r="46" spans="1:6" ht="13.2" x14ac:dyDescent="0.2">
      <c r="A46" s="46" t="s">
        <v>124</v>
      </c>
      <c r="B46" s="53">
        <v>55.39</v>
      </c>
      <c r="C46" s="47" t="s">
        <v>121</v>
      </c>
      <c r="D46" s="53" t="s">
        <v>61</v>
      </c>
      <c r="E46" s="47" t="s">
        <v>61</v>
      </c>
      <c r="F46" s="47">
        <v>1.1000000000000001</v>
      </c>
    </row>
    <row r="47" spans="1:6" ht="13.2" x14ac:dyDescent="0.2">
      <c r="A47" s="46" t="s">
        <v>125</v>
      </c>
      <c r="B47" s="53">
        <v>112</v>
      </c>
      <c r="C47" s="47" t="s">
        <v>121</v>
      </c>
      <c r="D47" s="53" t="s">
        <v>61</v>
      </c>
      <c r="E47" s="47" t="s">
        <v>61</v>
      </c>
      <c r="F47" s="47">
        <v>0.2</v>
      </c>
    </row>
    <row r="48" spans="1:6" ht="13.2" x14ac:dyDescent="0.2">
      <c r="A48" s="48" t="s">
        <v>126</v>
      </c>
      <c r="B48" s="54">
        <f>D48*1000/3.6</f>
        <v>196.66666666666666</v>
      </c>
      <c r="C48" s="47" t="s">
        <v>121</v>
      </c>
      <c r="D48" s="54">
        <v>0.70799999999999996</v>
      </c>
      <c r="E48" s="47" t="s">
        <v>127</v>
      </c>
      <c r="F48" s="47">
        <v>2.5</v>
      </c>
    </row>
    <row r="49" spans="1:6" ht="13.2" x14ac:dyDescent="0.2">
      <c r="A49" s="48" t="s">
        <v>154</v>
      </c>
      <c r="B49" s="54">
        <v>0</v>
      </c>
      <c r="C49" s="61" t="s">
        <v>121</v>
      </c>
      <c r="D49" s="54" t="s">
        <v>61</v>
      </c>
      <c r="E49" s="61" t="s">
        <v>61</v>
      </c>
      <c r="F49" s="61">
        <v>1.3</v>
      </c>
    </row>
    <row r="50" spans="1:6" ht="13.8" thickBot="1" x14ac:dyDescent="0.25">
      <c r="A50" s="49" t="s">
        <v>128</v>
      </c>
      <c r="B50" s="50">
        <v>0</v>
      </c>
      <c r="C50" s="51" t="s">
        <v>121</v>
      </c>
      <c r="D50" s="50" t="s">
        <v>61</v>
      </c>
      <c r="E50" s="51" t="s">
        <v>61</v>
      </c>
      <c r="F50" s="51">
        <v>0.2</v>
      </c>
    </row>
    <row r="51" spans="1:6" ht="12" thickBot="1" x14ac:dyDescent="0.25"/>
    <row r="52" spans="1:6" ht="12" thickBot="1" x14ac:dyDescent="0.25">
      <c r="A52" s="59" t="s">
        <v>144</v>
      </c>
      <c r="B52" s="63" t="s">
        <v>148</v>
      </c>
      <c r="C52" s="60" t="s">
        <v>153</v>
      </c>
    </row>
    <row r="53" spans="1:6" x14ac:dyDescent="0.2">
      <c r="A53" s="57" t="s">
        <v>145</v>
      </c>
      <c r="B53" s="66">
        <v>0.6</v>
      </c>
      <c r="C53" s="58" t="s">
        <v>120</v>
      </c>
    </row>
    <row r="54" spans="1:6" x14ac:dyDescent="0.2">
      <c r="A54" s="38" t="s">
        <v>146</v>
      </c>
      <c r="B54" s="67">
        <v>0.65</v>
      </c>
      <c r="C54" s="58" t="s">
        <v>120</v>
      </c>
    </row>
    <row r="55" spans="1:6" x14ac:dyDescent="0.2">
      <c r="A55" s="38" t="s">
        <v>147</v>
      </c>
      <c r="B55" s="67">
        <v>0.82</v>
      </c>
      <c r="C55" s="58" t="s">
        <v>120</v>
      </c>
    </row>
    <row r="56" spans="1:6" x14ac:dyDescent="0.2">
      <c r="A56" s="38" t="s">
        <v>158</v>
      </c>
      <c r="B56" s="66">
        <v>0.63</v>
      </c>
      <c r="C56" s="58" t="s">
        <v>128</v>
      </c>
    </row>
    <row r="57" spans="1:6" x14ac:dyDescent="0.2">
      <c r="A57" s="38" t="s">
        <v>157</v>
      </c>
      <c r="B57" s="66">
        <v>0.7</v>
      </c>
      <c r="C57" s="58" t="s">
        <v>128</v>
      </c>
    </row>
    <row r="58" spans="1:6" x14ac:dyDescent="0.2">
      <c r="A58" s="38" t="s">
        <v>159</v>
      </c>
      <c r="B58" s="66">
        <v>0.65</v>
      </c>
      <c r="C58" s="58" t="s">
        <v>128</v>
      </c>
    </row>
    <row r="59" spans="1:6" x14ac:dyDescent="0.2">
      <c r="A59" s="38" t="s">
        <v>160</v>
      </c>
      <c r="B59" s="66">
        <v>0.7</v>
      </c>
      <c r="C59" s="58" t="s">
        <v>128</v>
      </c>
    </row>
    <row r="60" spans="1:6" x14ac:dyDescent="0.2">
      <c r="A60" s="38" t="s">
        <v>161</v>
      </c>
      <c r="B60" s="66">
        <v>0.75</v>
      </c>
      <c r="C60" s="58" t="s">
        <v>128</v>
      </c>
    </row>
    <row r="61" spans="1:6" x14ac:dyDescent="0.2">
      <c r="A61" s="38" t="s">
        <v>162</v>
      </c>
      <c r="B61" s="66">
        <v>0.7</v>
      </c>
      <c r="C61" s="58" t="s">
        <v>128</v>
      </c>
    </row>
    <row r="62" spans="1:6" x14ac:dyDescent="0.2">
      <c r="A62" s="38" t="s">
        <v>163</v>
      </c>
      <c r="B62" s="66">
        <v>0.85</v>
      </c>
      <c r="C62" s="58" t="s">
        <v>128</v>
      </c>
    </row>
    <row r="63" spans="1:6" x14ac:dyDescent="0.2">
      <c r="A63" s="38" t="s">
        <v>164</v>
      </c>
      <c r="B63" s="66">
        <v>0.85</v>
      </c>
      <c r="C63" s="58" t="s">
        <v>128</v>
      </c>
    </row>
    <row r="64" spans="1:6" x14ac:dyDescent="0.2">
      <c r="A64" s="38" t="s">
        <v>165</v>
      </c>
      <c r="B64" s="66">
        <v>0.7</v>
      </c>
      <c r="C64" s="58" t="s">
        <v>128</v>
      </c>
    </row>
    <row r="65" spans="1:3" x14ac:dyDescent="0.2">
      <c r="A65" s="38" t="s">
        <v>166</v>
      </c>
      <c r="B65" s="66">
        <v>0.8</v>
      </c>
      <c r="C65" s="58" t="s">
        <v>120</v>
      </c>
    </row>
    <row r="66" spans="1:3" x14ac:dyDescent="0.2">
      <c r="A66" s="38" t="s">
        <v>167</v>
      </c>
      <c r="B66" s="66">
        <v>0.94</v>
      </c>
      <c r="C66" s="58" t="s">
        <v>126</v>
      </c>
    </row>
    <row r="67" spans="1:3" x14ac:dyDescent="0.2">
      <c r="A67" s="38" t="s">
        <v>168</v>
      </c>
      <c r="B67" s="66">
        <v>1</v>
      </c>
      <c r="C67" s="58" t="s">
        <v>126</v>
      </c>
    </row>
    <row r="68" spans="1:3" x14ac:dyDescent="0.2">
      <c r="A68" s="38" t="s">
        <v>169</v>
      </c>
      <c r="B68" s="66">
        <v>0.99</v>
      </c>
      <c r="C68" s="58" t="s">
        <v>126</v>
      </c>
    </row>
    <row r="69" spans="1:3" x14ac:dyDescent="0.2">
      <c r="A69" s="38" t="s">
        <v>171</v>
      </c>
      <c r="B69" s="66">
        <v>84</v>
      </c>
      <c r="C69" s="58" t="s">
        <v>123</v>
      </c>
    </row>
    <row r="70" spans="1:3" x14ac:dyDescent="0.2">
      <c r="A70" s="38" t="s">
        <v>172</v>
      </c>
      <c r="B70" s="66">
        <v>84</v>
      </c>
      <c r="C70" s="58" t="s">
        <v>124</v>
      </c>
    </row>
    <row r="71" spans="1:3" x14ac:dyDescent="0.2">
      <c r="A71" s="38" t="s">
        <v>170</v>
      </c>
      <c r="B71" s="66">
        <v>0.86</v>
      </c>
      <c r="C71" s="58" t="s">
        <v>124</v>
      </c>
    </row>
    <row r="72" spans="1:3" x14ac:dyDescent="0.2">
      <c r="A72" s="38" t="s">
        <v>191</v>
      </c>
      <c r="B72" s="66">
        <v>0.87</v>
      </c>
      <c r="C72" s="58" t="s">
        <v>124</v>
      </c>
    </row>
    <row r="73" spans="1:3" x14ac:dyDescent="0.2">
      <c r="A73" s="38" t="s">
        <v>189</v>
      </c>
      <c r="B73" s="66">
        <v>0.91</v>
      </c>
      <c r="C73" s="58" t="s">
        <v>124</v>
      </c>
    </row>
    <row r="74" spans="1:3" x14ac:dyDescent="0.2">
      <c r="A74" s="38" t="s">
        <v>190</v>
      </c>
      <c r="B74" s="66">
        <v>0.94</v>
      </c>
      <c r="C74" s="58" t="s">
        <v>124</v>
      </c>
    </row>
    <row r="75" spans="1:3" x14ac:dyDescent="0.2">
      <c r="A75" s="38" t="s">
        <v>198</v>
      </c>
      <c r="B75" s="66">
        <v>0.91</v>
      </c>
      <c r="C75" s="58" t="s">
        <v>124</v>
      </c>
    </row>
    <row r="76" spans="1:3" x14ac:dyDescent="0.2">
      <c r="A76" s="38" t="s">
        <v>197</v>
      </c>
      <c r="B76" s="66">
        <v>0.92</v>
      </c>
      <c r="C76" s="58" t="s">
        <v>124</v>
      </c>
    </row>
    <row r="77" spans="1:3" x14ac:dyDescent="0.2">
      <c r="A77" s="38" t="s">
        <v>196</v>
      </c>
      <c r="B77" s="66">
        <v>0.95</v>
      </c>
      <c r="C77" s="58" t="s">
        <v>124</v>
      </c>
    </row>
    <row r="78" spans="1:3" x14ac:dyDescent="0.2">
      <c r="A78" s="38" t="s">
        <v>201</v>
      </c>
      <c r="B78" s="66">
        <v>0.94</v>
      </c>
      <c r="C78" s="58" t="s">
        <v>124</v>
      </c>
    </row>
    <row r="79" spans="1:3" x14ac:dyDescent="0.2">
      <c r="A79" s="38" t="s">
        <v>200</v>
      </c>
      <c r="B79" s="66">
        <v>0.95</v>
      </c>
      <c r="C79" s="58" t="s">
        <v>124</v>
      </c>
    </row>
    <row r="80" spans="1:3" x14ac:dyDescent="0.2">
      <c r="A80" s="38" t="s">
        <v>199</v>
      </c>
      <c r="B80" s="66">
        <v>0.98</v>
      </c>
      <c r="C80" s="58" t="s">
        <v>124</v>
      </c>
    </row>
    <row r="81" spans="1:3" x14ac:dyDescent="0.2">
      <c r="A81" s="38" t="s">
        <v>195</v>
      </c>
      <c r="B81" s="66">
        <v>3.6</v>
      </c>
      <c r="C81" s="58" t="s">
        <v>126</v>
      </c>
    </row>
    <row r="82" spans="1:3" x14ac:dyDescent="0.2">
      <c r="A82" s="38" t="s">
        <v>194</v>
      </c>
      <c r="B82" s="66">
        <v>4</v>
      </c>
      <c r="C82" s="58" t="s">
        <v>126</v>
      </c>
    </row>
    <row r="83" spans="1:3" x14ac:dyDescent="0.2">
      <c r="A83" s="38" t="s">
        <v>193</v>
      </c>
      <c r="B83" s="66">
        <v>3.5</v>
      </c>
      <c r="C83" s="58" t="s">
        <v>126</v>
      </c>
    </row>
    <row r="84" spans="1:3" x14ac:dyDescent="0.2">
      <c r="A84" s="38" t="s">
        <v>192</v>
      </c>
      <c r="B84" s="66">
        <v>4</v>
      </c>
      <c r="C84" s="58" t="s">
        <v>126</v>
      </c>
    </row>
    <row r="85" spans="1:3" x14ac:dyDescent="0.2">
      <c r="A85" s="38" t="s">
        <v>175</v>
      </c>
      <c r="B85" s="66">
        <v>3.5</v>
      </c>
      <c r="C85" s="58" t="s">
        <v>126</v>
      </c>
    </row>
    <row r="86" spans="1:3" x14ac:dyDescent="0.2">
      <c r="A86" s="38" t="s">
        <v>174</v>
      </c>
      <c r="B86" s="66">
        <v>4</v>
      </c>
      <c r="C86" s="58" t="s">
        <v>126</v>
      </c>
    </row>
    <row r="87" spans="1:3" x14ac:dyDescent="0.2">
      <c r="A87" s="38" t="s">
        <v>173</v>
      </c>
      <c r="B87" s="66">
        <v>4</v>
      </c>
      <c r="C87" s="58" t="s">
        <v>126</v>
      </c>
    </row>
    <row r="88" spans="1:3" x14ac:dyDescent="0.2">
      <c r="A88" s="38" t="s">
        <v>179</v>
      </c>
      <c r="B88" s="66">
        <v>2.6</v>
      </c>
      <c r="C88" s="58" t="s">
        <v>126</v>
      </c>
    </row>
    <row r="89" spans="1:3" x14ac:dyDescent="0.2">
      <c r="A89" s="38" t="s">
        <v>178</v>
      </c>
      <c r="B89" s="66">
        <v>3</v>
      </c>
      <c r="C89" s="58" t="s">
        <v>126</v>
      </c>
    </row>
    <row r="90" spans="1:3" x14ac:dyDescent="0.2">
      <c r="A90" s="38" t="s">
        <v>176</v>
      </c>
      <c r="B90" s="66">
        <v>1.3</v>
      </c>
      <c r="C90" s="58" t="s">
        <v>124</v>
      </c>
    </row>
    <row r="91" spans="1:3" x14ac:dyDescent="0.2">
      <c r="A91" s="38" t="s">
        <v>177</v>
      </c>
      <c r="B91" s="66">
        <v>1.4</v>
      </c>
      <c r="C91" s="58" t="s">
        <v>124</v>
      </c>
    </row>
    <row r="92" spans="1:3" x14ac:dyDescent="0.2">
      <c r="A92" s="38" t="s">
        <v>187</v>
      </c>
      <c r="B92" s="66">
        <v>1.3</v>
      </c>
      <c r="C92" s="58" t="s">
        <v>124</v>
      </c>
    </row>
    <row r="93" spans="1:3" x14ac:dyDescent="0.2">
      <c r="A93" s="38" t="s">
        <v>188</v>
      </c>
      <c r="B93" s="66">
        <v>1.4</v>
      </c>
      <c r="C93" s="58" t="s">
        <v>124</v>
      </c>
    </row>
    <row r="94" spans="1:3" x14ac:dyDescent="0.2">
      <c r="A94" s="38" t="s">
        <v>183</v>
      </c>
      <c r="B94" s="66">
        <v>1.4</v>
      </c>
      <c r="C94" s="58" t="s">
        <v>124</v>
      </c>
    </row>
    <row r="95" spans="1:3" x14ac:dyDescent="0.2">
      <c r="A95" s="38" t="s">
        <v>184</v>
      </c>
      <c r="B95" s="66">
        <v>1.6</v>
      </c>
      <c r="C95" s="58" t="s">
        <v>124</v>
      </c>
    </row>
    <row r="96" spans="1:3" x14ac:dyDescent="0.2">
      <c r="A96" s="38" t="s">
        <v>185</v>
      </c>
      <c r="B96" s="66">
        <v>1.4</v>
      </c>
      <c r="C96" s="58" t="s">
        <v>124</v>
      </c>
    </row>
    <row r="97" spans="1:3" x14ac:dyDescent="0.2">
      <c r="A97" s="38" t="s">
        <v>186</v>
      </c>
      <c r="B97" s="66">
        <v>1.6</v>
      </c>
      <c r="C97" s="58" t="s">
        <v>124</v>
      </c>
    </row>
    <row r="98" spans="1:3" x14ac:dyDescent="0.2">
      <c r="A98" s="38" t="s">
        <v>180</v>
      </c>
      <c r="B98" s="66">
        <v>3</v>
      </c>
      <c r="C98" s="58" t="s">
        <v>126</v>
      </c>
    </row>
    <row r="99" spans="1:3" x14ac:dyDescent="0.2">
      <c r="A99" s="38" t="s">
        <v>181</v>
      </c>
      <c r="B99" s="66">
        <v>1.3</v>
      </c>
      <c r="C99" s="58" t="s">
        <v>124</v>
      </c>
    </row>
    <row r="100" spans="1:3" x14ac:dyDescent="0.2">
      <c r="A100" s="38" t="s">
        <v>182</v>
      </c>
      <c r="B100" s="66">
        <v>1.3</v>
      </c>
      <c r="C100" s="58" t="s">
        <v>124</v>
      </c>
    </row>
    <row r="101" spans="1:3" x14ac:dyDescent="0.2">
      <c r="A101" s="38" t="s">
        <v>155</v>
      </c>
      <c r="B101" s="66">
        <v>0.98</v>
      </c>
      <c r="C101" s="58" t="s">
        <v>154</v>
      </c>
    </row>
    <row r="102" spans="1:3" x14ac:dyDescent="0.2">
      <c r="A102" s="38" t="s">
        <v>156</v>
      </c>
      <c r="B102" s="66">
        <v>0.99</v>
      </c>
      <c r="C102" s="58" t="s">
        <v>154</v>
      </c>
    </row>
    <row r="103" spans="1:3" x14ac:dyDescent="0.2">
      <c r="A103" s="38" t="s">
        <v>149</v>
      </c>
      <c r="B103" s="66">
        <v>0.91</v>
      </c>
      <c r="C103" s="58" t="s">
        <v>154</v>
      </c>
    </row>
    <row r="104" spans="1:3" x14ac:dyDescent="0.2">
      <c r="A104" s="38" t="s">
        <v>150</v>
      </c>
      <c r="B104" s="66">
        <v>0.93</v>
      </c>
      <c r="C104" s="58" t="s">
        <v>154</v>
      </c>
    </row>
    <row r="105" spans="1:3" x14ac:dyDescent="0.2">
      <c r="A105" s="38" t="s">
        <v>151</v>
      </c>
      <c r="B105" s="66">
        <v>0.95</v>
      </c>
      <c r="C105" s="58" t="s">
        <v>154</v>
      </c>
    </row>
    <row r="106" spans="1:3" ht="12" thickBot="1" x14ac:dyDescent="0.25"/>
    <row r="107" spans="1:3" ht="12" thickBot="1" x14ac:dyDescent="0.25">
      <c r="A107" s="59" t="s">
        <v>202</v>
      </c>
      <c r="B107" s="63" t="s">
        <v>148</v>
      </c>
    </row>
    <row r="108" spans="1:3" x14ac:dyDescent="0.2">
      <c r="A108" s="38" t="s">
        <v>220</v>
      </c>
      <c r="B108" s="66">
        <v>0.91</v>
      </c>
    </row>
    <row r="109" spans="1:3" x14ac:dyDescent="0.2">
      <c r="A109" s="38" t="s">
        <v>219</v>
      </c>
      <c r="B109" s="66">
        <v>0.94</v>
      </c>
    </row>
    <row r="110" spans="1:3" x14ac:dyDescent="0.2">
      <c r="A110" s="38" t="s">
        <v>224</v>
      </c>
      <c r="B110" s="66">
        <v>0.88</v>
      </c>
    </row>
    <row r="111" spans="1:3" x14ac:dyDescent="0.2">
      <c r="A111" s="38" t="s">
        <v>224</v>
      </c>
      <c r="B111" s="66">
        <v>0.91</v>
      </c>
    </row>
    <row r="112" spans="1:3" x14ac:dyDescent="0.2">
      <c r="A112" s="38" t="s">
        <v>222</v>
      </c>
      <c r="B112" s="66">
        <v>0.88</v>
      </c>
    </row>
    <row r="113" spans="1:2" x14ac:dyDescent="0.2">
      <c r="A113" s="38" t="s">
        <v>223</v>
      </c>
      <c r="B113" s="66">
        <v>0.9</v>
      </c>
    </row>
    <row r="114" spans="1:2" x14ac:dyDescent="0.2">
      <c r="A114" s="38" t="s">
        <v>221</v>
      </c>
      <c r="B114" s="66">
        <v>0.7</v>
      </c>
    </row>
    <row r="115" spans="1:2" x14ac:dyDescent="0.2">
      <c r="A115" s="38" t="s">
        <v>225</v>
      </c>
      <c r="B115" s="66">
        <v>0.77</v>
      </c>
    </row>
    <row r="116" spans="1:2" x14ac:dyDescent="0.2">
      <c r="A116" s="38" t="s">
        <v>226</v>
      </c>
      <c r="B116" s="66">
        <v>0.82</v>
      </c>
    </row>
    <row r="117" spans="1:2" ht="22.8" x14ac:dyDescent="0.2">
      <c r="A117" s="38" t="s">
        <v>227</v>
      </c>
      <c r="B117" s="66">
        <v>0.88</v>
      </c>
    </row>
    <row r="118" spans="1:2" ht="22.8" x14ac:dyDescent="0.2">
      <c r="A118" s="38" t="s">
        <v>228</v>
      </c>
      <c r="B118" s="66">
        <v>0.89</v>
      </c>
    </row>
    <row r="119" spans="1:2" ht="22.8" x14ac:dyDescent="0.2">
      <c r="A119" s="38" t="s">
        <v>229</v>
      </c>
      <c r="B119" s="66">
        <v>0.93</v>
      </c>
    </row>
    <row r="120" spans="1:2" x14ac:dyDescent="0.2">
      <c r="A120" s="38" t="s">
        <v>218</v>
      </c>
      <c r="B120" s="66">
        <v>0.76</v>
      </c>
    </row>
    <row r="121" spans="1:2" x14ac:dyDescent="0.2">
      <c r="A121" s="38" t="s">
        <v>217</v>
      </c>
      <c r="B121" s="66">
        <v>0.89</v>
      </c>
    </row>
    <row r="122" spans="1:2" x14ac:dyDescent="0.2">
      <c r="A122" s="38" t="s">
        <v>216</v>
      </c>
      <c r="B122" s="66">
        <v>0.85</v>
      </c>
    </row>
    <row r="123" spans="1:2" ht="12" thickBot="1" x14ac:dyDescent="0.25"/>
    <row r="124" spans="1:2" ht="12" thickBot="1" x14ac:dyDescent="0.25">
      <c r="A124" s="59" t="str">
        <f>'Dane do wypełnienia'!A27</f>
        <v>Rodzaj systemu ogrzewania (przesyłu)</v>
      </c>
      <c r="B124" s="63" t="s">
        <v>148</v>
      </c>
    </row>
    <row r="125" spans="1:2" x14ac:dyDescent="0.2">
      <c r="A125" s="38" t="s">
        <v>211</v>
      </c>
      <c r="B125" s="66">
        <v>1</v>
      </c>
    </row>
    <row r="126" spans="1:2" x14ac:dyDescent="0.2">
      <c r="A126" s="38" t="s">
        <v>212</v>
      </c>
      <c r="B126" s="66">
        <v>1</v>
      </c>
    </row>
    <row r="127" spans="1:2" ht="22.8" x14ac:dyDescent="0.2">
      <c r="A127" s="38" t="s">
        <v>213</v>
      </c>
      <c r="B127" s="66">
        <v>0.96</v>
      </c>
    </row>
    <row r="128" spans="1:2" ht="22.8" x14ac:dyDescent="0.2">
      <c r="A128" s="38" t="s">
        <v>214</v>
      </c>
      <c r="B128" s="66">
        <v>0.9</v>
      </c>
    </row>
    <row r="129" spans="1:3" ht="22.8" x14ac:dyDescent="0.2">
      <c r="A129" s="38" t="s">
        <v>215</v>
      </c>
      <c r="B129" s="66">
        <v>0.8</v>
      </c>
    </row>
    <row r="130" spans="1:3" x14ac:dyDescent="0.2">
      <c r="A130" s="38" t="s">
        <v>210</v>
      </c>
      <c r="B130" s="66">
        <v>0.95</v>
      </c>
    </row>
    <row r="131" spans="1:3" ht="12" thickBot="1" x14ac:dyDescent="0.25"/>
    <row r="132" spans="1:3" ht="12" thickBot="1" x14ac:dyDescent="0.25">
      <c r="A132" s="59" t="str">
        <f>'Dane do wypełnienia'!A29</f>
        <v>Parametry systemu ogrzewania (akumulacji)</v>
      </c>
      <c r="B132" s="63" t="s">
        <v>148</v>
      </c>
    </row>
    <row r="133" spans="1:3" x14ac:dyDescent="0.2">
      <c r="A133" s="38" t="s">
        <v>205</v>
      </c>
      <c r="B133" s="66">
        <v>0.93</v>
      </c>
    </row>
    <row r="134" spans="1:3" x14ac:dyDescent="0.2">
      <c r="A134" s="38" t="s">
        <v>206</v>
      </c>
      <c r="B134" s="66">
        <v>0.9</v>
      </c>
    </row>
    <row r="135" spans="1:3" x14ac:dyDescent="0.2">
      <c r="A135" s="38" t="s">
        <v>207</v>
      </c>
      <c r="B135" s="66">
        <v>0.95</v>
      </c>
    </row>
    <row r="136" spans="1:3" x14ac:dyDescent="0.2">
      <c r="A136" s="38" t="s">
        <v>208</v>
      </c>
      <c r="B136" s="66">
        <v>0.93</v>
      </c>
    </row>
    <row r="137" spans="1:3" x14ac:dyDescent="0.2">
      <c r="A137" s="38" t="s">
        <v>209</v>
      </c>
      <c r="B137" s="66">
        <v>1</v>
      </c>
    </row>
    <row r="138" spans="1:3" ht="12" thickBot="1" x14ac:dyDescent="0.25"/>
    <row r="139" spans="1:3" ht="12" thickBot="1" x14ac:dyDescent="0.25">
      <c r="A139" s="59" t="s">
        <v>231</v>
      </c>
      <c r="B139" s="63" t="s">
        <v>148</v>
      </c>
      <c r="C139" s="60" t="s">
        <v>153</v>
      </c>
    </row>
    <row r="140" spans="1:3" x14ac:dyDescent="0.2">
      <c r="A140" s="57" t="s">
        <v>253</v>
      </c>
      <c r="B140" s="66">
        <v>0.85</v>
      </c>
      <c r="C140" s="58" t="s">
        <v>126</v>
      </c>
    </row>
    <row r="141" spans="1:3" x14ac:dyDescent="0.2">
      <c r="A141" s="57" t="s">
        <v>252</v>
      </c>
      <c r="B141" s="66">
        <v>0.5</v>
      </c>
      <c r="C141" s="58" t="s">
        <v>126</v>
      </c>
    </row>
    <row r="142" spans="1:3" x14ac:dyDescent="0.2">
      <c r="A142" s="57" t="s">
        <v>246</v>
      </c>
      <c r="B142" s="66">
        <v>0.4</v>
      </c>
      <c r="C142" s="58" t="s">
        <v>120</v>
      </c>
    </row>
    <row r="143" spans="1:3" x14ac:dyDescent="0.2">
      <c r="A143" s="57" t="s">
        <v>247</v>
      </c>
      <c r="B143" s="66">
        <v>0.4</v>
      </c>
      <c r="C143" s="58" t="s">
        <v>128</v>
      </c>
    </row>
    <row r="144" spans="1:3" x14ac:dyDescent="0.2">
      <c r="A144" s="57" t="s">
        <v>248</v>
      </c>
      <c r="B144" s="66">
        <v>0.65</v>
      </c>
      <c r="C144" s="58" t="s">
        <v>120</v>
      </c>
    </row>
    <row r="145" spans="1:3" x14ac:dyDescent="0.2">
      <c r="A145" s="57" t="s">
        <v>249</v>
      </c>
      <c r="B145" s="66">
        <v>0.65</v>
      </c>
      <c r="C145" s="58" t="s">
        <v>128</v>
      </c>
    </row>
    <row r="146" spans="1:3" x14ac:dyDescent="0.2">
      <c r="A146" s="57" t="s">
        <v>250</v>
      </c>
      <c r="B146" s="66">
        <v>0.83</v>
      </c>
      <c r="C146" s="58" t="s">
        <v>124</v>
      </c>
    </row>
    <row r="147" spans="1:3" x14ac:dyDescent="0.2">
      <c r="A147" s="57" t="s">
        <v>251</v>
      </c>
      <c r="B147" s="66">
        <v>0.88</v>
      </c>
      <c r="C147" s="58" t="s">
        <v>124</v>
      </c>
    </row>
    <row r="148" spans="1:3" x14ac:dyDescent="0.2">
      <c r="A148" s="57" t="s">
        <v>254</v>
      </c>
      <c r="B148" s="66">
        <v>0.85</v>
      </c>
      <c r="C148" s="58" t="s">
        <v>124</v>
      </c>
    </row>
    <row r="149" spans="1:3" x14ac:dyDescent="0.2">
      <c r="A149" s="57" t="s">
        <v>254</v>
      </c>
      <c r="B149" s="66">
        <v>0.88</v>
      </c>
      <c r="C149" s="58" t="s">
        <v>124</v>
      </c>
    </row>
    <row r="150" spans="1:3" x14ac:dyDescent="0.2">
      <c r="A150" s="57" t="s">
        <v>263</v>
      </c>
      <c r="B150" s="66">
        <v>0.96</v>
      </c>
      <c r="C150" s="58" t="s">
        <v>126</v>
      </c>
    </row>
    <row r="151" spans="1:3" x14ac:dyDescent="0.2">
      <c r="A151" s="57" t="s">
        <v>264</v>
      </c>
      <c r="B151" s="66">
        <v>0.99</v>
      </c>
      <c r="C151" s="58" t="s">
        <v>126</v>
      </c>
    </row>
    <row r="152" spans="1:3" x14ac:dyDescent="0.2">
      <c r="A152" s="57" t="s">
        <v>265</v>
      </c>
      <c r="B152" s="66">
        <v>3</v>
      </c>
      <c r="C152" s="58" t="s">
        <v>126</v>
      </c>
    </row>
    <row r="153" spans="1:3" x14ac:dyDescent="0.2">
      <c r="A153" s="57" t="s">
        <v>266</v>
      </c>
      <c r="B153" s="66">
        <v>3</v>
      </c>
      <c r="C153" s="58" t="s">
        <v>126</v>
      </c>
    </row>
    <row r="154" spans="1:3" x14ac:dyDescent="0.2">
      <c r="A154" s="57" t="s">
        <v>267</v>
      </c>
      <c r="B154" s="66">
        <v>3</v>
      </c>
      <c r="C154" s="58" t="s">
        <v>126</v>
      </c>
    </row>
    <row r="155" spans="1:3" x14ac:dyDescent="0.2">
      <c r="A155" s="57" t="s">
        <v>268</v>
      </c>
      <c r="B155" s="66">
        <v>2.6</v>
      </c>
      <c r="C155" s="58" t="s">
        <v>126</v>
      </c>
    </row>
    <row r="156" spans="1:3" x14ac:dyDescent="0.2">
      <c r="A156" s="57" t="s">
        <v>269</v>
      </c>
      <c r="B156" s="66">
        <v>1.2</v>
      </c>
      <c r="C156" s="58" t="s">
        <v>124</v>
      </c>
    </row>
    <row r="157" spans="1:3" x14ac:dyDescent="0.2">
      <c r="A157" s="57" t="s">
        <v>270</v>
      </c>
      <c r="B157" s="66">
        <v>1.2</v>
      </c>
      <c r="C157" s="58" t="s">
        <v>124</v>
      </c>
    </row>
    <row r="158" spans="1:3" x14ac:dyDescent="0.2">
      <c r="A158" s="57" t="s">
        <v>271</v>
      </c>
      <c r="B158" s="66">
        <v>1.3</v>
      </c>
      <c r="C158" s="58" t="s">
        <v>124</v>
      </c>
    </row>
    <row r="159" spans="1:3" x14ac:dyDescent="0.2">
      <c r="A159" s="57" t="s">
        <v>272</v>
      </c>
      <c r="B159" s="66">
        <v>1.3</v>
      </c>
      <c r="C159" s="58" t="s">
        <v>124</v>
      </c>
    </row>
    <row r="160" spans="1:3" x14ac:dyDescent="0.2">
      <c r="A160" s="57" t="s">
        <v>255</v>
      </c>
      <c r="B160" s="66">
        <v>0.98</v>
      </c>
      <c r="C160" s="58" t="s">
        <v>154</v>
      </c>
    </row>
    <row r="161" spans="1:3" x14ac:dyDescent="0.2">
      <c r="A161" s="57" t="s">
        <v>256</v>
      </c>
      <c r="B161" s="66">
        <v>0.99</v>
      </c>
      <c r="C161" s="58" t="s">
        <v>154</v>
      </c>
    </row>
    <row r="162" spans="1:3" x14ac:dyDescent="0.2">
      <c r="A162" s="57" t="s">
        <v>257</v>
      </c>
      <c r="B162" s="66">
        <v>0.91</v>
      </c>
      <c r="C162" s="58" t="s">
        <v>154</v>
      </c>
    </row>
    <row r="163" spans="1:3" x14ac:dyDescent="0.2">
      <c r="A163" s="57" t="s">
        <v>258</v>
      </c>
      <c r="B163" s="66">
        <v>0.93</v>
      </c>
      <c r="C163" s="58" t="s">
        <v>154</v>
      </c>
    </row>
    <row r="164" spans="1:3" x14ac:dyDescent="0.2">
      <c r="A164" s="57" t="s">
        <v>259</v>
      </c>
      <c r="B164" s="66">
        <v>0.97</v>
      </c>
      <c r="C164" s="58" t="s">
        <v>154</v>
      </c>
    </row>
    <row r="165" spans="1:3" x14ac:dyDescent="0.2">
      <c r="A165" s="57" t="s">
        <v>260</v>
      </c>
      <c r="B165" s="66">
        <v>0.98</v>
      </c>
      <c r="C165" s="58" t="s">
        <v>154</v>
      </c>
    </row>
    <row r="166" spans="1:3" x14ac:dyDescent="0.2">
      <c r="A166" s="57" t="s">
        <v>261</v>
      </c>
      <c r="B166" s="66">
        <v>0.9</v>
      </c>
      <c r="C166" s="58" t="s">
        <v>154</v>
      </c>
    </row>
    <row r="167" spans="1:3" x14ac:dyDescent="0.2">
      <c r="A167" s="57" t="s">
        <v>262</v>
      </c>
      <c r="B167" s="66">
        <v>0.91</v>
      </c>
      <c r="C167" s="58" t="s">
        <v>154</v>
      </c>
    </row>
    <row r="168" spans="1:3" ht="12" thickBot="1" x14ac:dyDescent="0.25"/>
    <row r="169" spans="1:3" ht="12" thickBot="1" x14ac:dyDescent="0.25">
      <c r="A169" s="59" t="s">
        <v>232</v>
      </c>
      <c r="B169" s="63" t="s">
        <v>148</v>
      </c>
    </row>
    <row r="170" spans="1:3" x14ac:dyDescent="0.2">
      <c r="A170" s="57" t="s">
        <v>233</v>
      </c>
      <c r="B170" s="66">
        <v>1</v>
      </c>
    </row>
    <row r="171" spans="1:3" x14ac:dyDescent="0.2">
      <c r="A171" s="38" t="s">
        <v>237</v>
      </c>
      <c r="B171" s="66">
        <v>0.8</v>
      </c>
    </row>
    <row r="172" spans="1:3" x14ac:dyDescent="0.2">
      <c r="A172" s="38" t="s">
        <v>238</v>
      </c>
      <c r="B172" s="66">
        <v>0.85</v>
      </c>
    </row>
    <row r="173" spans="1:3" x14ac:dyDescent="0.2">
      <c r="A173" s="38" t="s">
        <v>239</v>
      </c>
      <c r="B173" s="66">
        <v>0.6</v>
      </c>
    </row>
    <row r="174" spans="1:3" ht="22.8" x14ac:dyDescent="0.2">
      <c r="A174" s="38" t="s">
        <v>240</v>
      </c>
      <c r="B174" s="66">
        <v>0.6</v>
      </c>
    </row>
    <row r="175" spans="1:3" ht="22.8" x14ac:dyDescent="0.2">
      <c r="A175" s="38" t="s">
        <v>241</v>
      </c>
      <c r="B175" s="66">
        <v>0.5</v>
      </c>
    </row>
    <row r="176" spans="1:3" ht="22.8" x14ac:dyDescent="0.2">
      <c r="A176" s="38" t="s">
        <v>242</v>
      </c>
      <c r="B176" s="66">
        <v>0.4</v>
      </c>
    </row>
    <row r="177" spans="1:2" ht="22.8" x14ac:dyDescent="0.2">
      <c r="A177" s="38" t="s">
        <v>243</v>
      </c>
      <c r="B177" s="66">
        <v>0.7</v>
      </c>
    </row>
    <row r="178" spans="1:2" ht="22.8" x14ac:dyDescent="0.2">
      <c r="A178" s="38" t="s">
        <v>244</v>
      </c>
      <c r="B178" s="66">
        <v>0.6</v>
      </c>
    </row>
    <row r="179" spans="1:2" ht="22.8" x14ac:dyDescent="0.2">
      <c r="A179" s="38" t="s">
        <v>245</v>
      </c>
      <c r="B179" s="66">
        <v>0.5</v>
      </c>
    </row>
    <row r="180" spans="1:2" ht="22.8" x14ac:dyDescent="0.2">
      <c r="A180" s="38" t="s">
        <v>234</v>
      </c>
      <c r="B180" s="66">
        <v>0.8</v>
      </c>
    </row>
    <row r="181" spans="1:2" ht="22.8" x14ac:dyDescent="0.2">
      <c r="A181" s="38" t="s">
        <v>235</v>
      </c>
      <c r="B181" s="66">
        <v>0.7</v>
      </c>
    </row>
    <row r="182" spans="1:2" ht="22.8" x14ac:dyDescent="0.2">
      <c r="A182" s="38" t="s">
        <v>236</v>
      </c>
      <c r="B182" s="66">
        <v>0.6</v>
      </c>
    </row>
    <row r="183" spans="1:2" ht="12" thickBot="1" x14ac:dyDescent="0.25"/>
    <row r="184" spans="1:2" ht="12" thickBot="1" x14ac:dyDescent="0.25">
      <c r="A184" s="59" t="s">
        <v>273</v>
      </c>
      <c r="B184" s="63" t="s">
        <v>148</v>
      </c>
    </row>
    <row r="185" spans="1:2" x14ac:dyDescent="0.2">
      <c r="A185" s="38" t="s">
        <v>275</v>
      </c>
      <c r="B185" s="66">
        <v>0.6</v>
      </c>
    </row>
    <row r="186" spans="1:2" x14ac:dyDescent="0.2">
      <c r="A186" s="38" t="s">
        <v>276</v>
      </c>
      <c r="B186" s="66">
        <v>0.65</v>
      </c>
    </row>
    <row r="187" spans="1:2" x14ac:dyDescent="0.2">
      <c r="A187" s="38" t="s">
        <v>277</v>
      </c>
      <c r="B187" s="66">
        <v>0.8</v>
      </c>
    </row>
    <row r="188" spans="1:2" x14ac:dyDescent="0.2">
      <c r="A188" s="38" t="s">
        <v>278</v>
      </c>
      <c r="B188" s="66">
        <v>0.85</v>
      </c>
    </row>
    <row r="189" spans="1:2" x14ac:dyDescent="0.2">
      <c r="A189" s="38" t="s">
        <v>274</v>
      </c>
      <c r="B189" s="66">
        <v>1</v>
      </c>
    </row>
  </sheetData>
  <sortState xmlns:xlrd2="http://schemas.microsoft.com/office/spreadsheetml/2017/richdata2" ref="A2:A16">
    <sortCondition ref="A2:A16"/>
  </sortState>
  <conditionalFormatting sqref="B42:F42">
    <cfRule type="containsBlanks" dxfId="0" priority="1">
      <formula>LEN(TRIM(B42))=0</formula>
    </cfRule>
  </conditionalFormatting>
  <dataValidations count="1">
    <dataValidation type="list" allowBlank="1" showInputMessage="1" showErrorMessage="1" sqref="C53:C105 C140:C167" xr:uid="{4E624AB9-2106-4BB2-8417-CA8CDABF35BF}">
      <formula1>$A$43:$A$50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Dane do wypełnienia</vt:lpstr>
      <vt:lpstr>OZC do wydruku</vt:lpstr>
      <vt:lpstr>Słowniki</vt:lpstr>
      <vt:lpstr>'OZC do wydruku'!_ftnref1</vt:lpstr>
      <vt:lpstr>'OZC do wydruku'!Obszar_wydruku</vt:lpstr>
      <vt:lpstr>'OZC do wydruku'!Tytuły_wydruku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</dc:creator>
  <cp:lastModifiedBy>Monika</cp:lastModifiedBy>
  <cp:lastPrinted>2025-06-30T09:38:05Z</cp:lastPrinted>
  <dcterms:created xsi:type="dcterms:W3CDTF">2025-02-14T10:01:38Z</dcterms:created>
  <dcterms:modified xsi:type="dcterms:W3CDTF">2025-08-18T12:19:00Z</dcterms:modified>
</cp:coreProperties>
</file>